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RTARI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<sst xmlns="http://schemas.openxmlformats.org/spreadsheetml/2006/main" count="249" uniqueCount="170">
  <si>
    <t xml:space="preserve">ANEXO VII-D</t>
  </si>
  <si>
    <t xml:space="preserve">MODELO DE PLANILHA DE CUSTOS E FORMAÇÃO DE PREÇOS </t>
  </si>
  <si>
    <t xml:space="preserve">Nº Processo: </t>
  </si>
  <si>
    <t xml:space="preserve">Licitação Nº:</t>
  </si>
  <si>
    <t xml:space="preserve">Dia __/__/__ às __:__ horas </t>
  </si>
  <si>
    <t xml:space="preserve">DISCRIMINAÇÃO DOS SERVIÇOS (DADOS REFERENTES À CONTRATAÇÃO)</t>
  </si>
  <si>
    <t xml:space="preserve">A</t>
  </si>
  <si>
    <t xml:space="preserve">Data de apresentação da proposta (dia/mês/ano)</t>
  </si>
  <si>
    <t xml:space="preserve">B</t>
  </si>
  <si>
    <t xml:space="preserve">Município/UF</t>
  </si>
  <si>
    <t xml:space="preserve">Floresta/PE</t>
  </si>
  <si>
    <t xml:space="preserve">C</t>
  </si>
  <si>
    <t xml:space="preserve">Ano Acordo, Convenção ou Sentença Normativa em Dissídio Coletivo</t>
  </si>
  <si>
    <t xml:space="preserve">CCT000205/2018</t>
  </si>
  <si>
    <t xml:space="preserve">D</t>
  </si>
  <si>
    <t xml:space="preserve">Nº de meses de execução contratual</t>
  </si>
  <si>
    <t xml:space="preserve">IDENTIFICAÇÃO DO SERVIÇO</t>
  </si>
  <si>
    <t xml:space="preserve">Tipo de Serviço</t>
  </si>
  <si>
    <t xml:space="preserve">Unidade de Medida</t>
  </si>
  <si>
    <t xml:space="preserve"> Quantidade total a contratar (em função da unidade de medida)</t>
  </si>
  <si>
    <t xml:space="preserve">Portaria</t>
  </si>
  <si>
    <t xml:space="preserve">serviço/ano</t>
  </si>
  <si>
    <t xml:space="preserve">Nota (1) - Esta tabela poderá ser adaptada às características do serviço contratado, inclusive no que concerne às rubricas e suas respectivas provisões e/ou estimativas, desde que haja justificativa.</t>
  </si>
  <si>
    <t xml:space="preserve">Nota (2)- As provisões constantes desta planilha poderão ser necessárias quando se tratar de determinados serviços que prescindam da dedicação exclusiva dos trabalhadores da contratada para com a administração.</t>
  </si>
  <si>
    <t xml:space="preserve">1. MÓDULOS</t>
  </si>
  <si>
    <t xml:space="preserve">Mão de obra</t>
  </si>
  <si>
    <t xml:space="preserve">Mão de obra vinculada à execução contratual</t>
  </si>
  <si>
    <t xml:space="preserve">Dados para composição dos custos referente à mão de obra</t>
  </si>
  <si>
    <t xml:space="preserve">Tipo de serviço (mesmo serviço com características distintas)</t>
  </si>
  <si>
    <t xml:space="preserve">Porteiro</t>
  </si>
  <si>
    <t xml:space="preserve">Classificação Brasileira de Ocupações (CBO) </t>
  </si>
  <si>
    <t xml:space="preserve">5174-10</t>
  </si>
  <si>
    <t xml:space="preserve">Salário Normativo da Categoria Profissional </t>
  </si>
  <si>
    <t xml:space="preserve">Categoria profissional (vinculada à execução contratual)</t>
  </si>
  <si>
    <t xml:space="preserve">Data base da categoria (dia/mês/ano)</t>
  </si>
  <si>
    <t xml:space="preserve"> Nota 1: Deverá ser elaborado um quadro para cada tipo de serviço.</t>
  </si>
  <si>
    <t xml:space="preserve">Nota 2: A planilha será calculada considerando o valor mensal do empregado. </t>
  </si>
  <si>
    <t xml:space="preserve"> MÓDULO 1 :   COMPOSIÇÃO DA REMUNERAÇÃO</t>
  </si>
  <si>
    <t xml:space="preserve">Composição da Remuneração</t>
  </si>
  <si>
    <t xml:space="preserve">Valor (R$)</t>
  </si>
  <si>
    <t xml:space="preserve">Salário Base</t>
  </si>
  <si>
    <t xml:space="preserve">Adicional  de periculosidade</t>
  </si>
  <si>
    <t xml:space="preserve">Adicional  de insalubridade</t>
  </si>
  <si>
    <t xml:space="preserve">Adicional noturno</t>
  </si>
  <si>
    <t xml:space="preserve">E</t>
  </si>
  <si>
    <t xml:space="preserve">Adicional de Hora Noturna Reduzida</t>
  </si>
  <si>
    <t xml:space="preserve">F</t>
  </si>
  <si>
    <t xml:space="preserve">Adicional de Hora Extra no Feriado Trabalhado</t>
  </si>
  <si>
    <t xml:space="preserve">G</t>
  </si>
  <si>
    <t xml:space="preserve">Outros (especificar)</t>
  </si>
  <si>
    <t xml:space="preserve">Total</t>
  </si>
  <si>
    <r>
      <rPr>
        <b val="true"/>
        <sz val="10"/>
        <color rgb="FF000000"/>
        <rFont val="Arial"/>
        <family val="2"/>
        <charset val="1"/>
      </rPr>
      <t xml:space="preserve">Nota 1:</t>
    </r>
    <r>
      <rPr>
        <sz val="10"/>
        <color rgb="FF000000"/>
        <rFont val="Arial"/>
        <family val="2"/>
        <charset val="1"/>
      </rPr>
      <t xml:space="preserve"> O Módulo 1 refere-se ao valor mensal devido ao empregado pela prestação do serviço no período de 12 meses.</t>
    </r>
  </si>
  <si>
    <r>
      <rPr>
        <b val="true"/>
        <sz val="10"/>
        <color rgb="FF000000"/>
        <rFont val="Arial"/>
        <family val="2"/>
        <charset val="1"/>
      </rPr>
      <t xml:space="preserve">Nota 2:</t>
    </r>
    <r>
      <rPr>
        <sz val="10"/>
        <color rgb="FF000000"/>
        <rFont val="Arial"/>
        <family val="2"/>
        <charset val="1"/>
      </rPr>
      <t xml:space="preserve"> Para o empregado que labora a jornada 12x36, em caso da não concessão ou concessão parcial do intervalo intrajornada (§ 4º do art. 71 da CLT), o valor a ser pago será inserido na remuneração utilizando a alínea “G”. </t>
    </r>
  </si>
  <si>
    <t xml:space="preserve">Módulo 2 - Encargos e Benefícios Anuais, Mensais e Diários </t>
  </si>
  <si>
    <t xml:space="preserve">Submódulo 2.1 - 13º (décimo terceiro) Salário, Férias e Adicional de Férias </t>
  </si>
  <si>
    <t xml:space="preserve">2.1</t>
  </si>
  <si>
    <t xml:space="preserve">13º (décimo terceiro) Salário, Férias e Adicional de Férias</t>
  </si>
  <si>
    <t xml:space="preserve">%</t>
  </si>
  <si>
    <t xml:space="preserve">13 º (décimo terceiro) Salário</t>
  </si>
  <si>
    <t xml:space="preserve">Adicional de Férias</t>
  </si>
  <si>
    <t xml:space="preserve">Toral</t>
  </si>
  <si>
    <t xml:space="preserve">Nota 1: Como a planilha de custos e formação de preços é calculada mensalmente, provisiona-se proporcionalmente 1/12 (um doze avos) dos valores referentes a gratificação natalina e adicional de férias. </t>
  </si>
  <si>
    <t xml:space="preserve">Nota 2: O adicional de férias contido no Submódulo 2.1 corresponde a 1/3 (um terço) da remuneração que por sua vez é divido por 12 (doze) conforme Nota 1 acima. </t>
  </si>
  <si>
    <t xml:space="preserve">Submódulo 2.2 - Encargos Previdenciários (GPS), Fundo de Garantia por Tempo de Serviço (FGTS) e outras contribuições. </t>
  </si>
  <si>
    <t xml:space="preserve"> Base de cálculo submódulo 2.2 = Módulo 1 + Submódulo 2.1 </t>
  </si>
  <si>
    <t xml:space="preserve">2.2</t>
  </si>
  <si>
    <t xml:space="preserve">GPS, FGTS e outras contribuições </t>
  </si>
  <si>
    <t xml:space="preserve">Percentual (%) </t>
  </si>
  <si>
    <t xml:space="preserve">Valor (R$) </t>
  </si>
  <si>
    <t xml:space="preserve">INSS</t>
  </si>
  <si>
    <t xml:space="preserve">Salário Educação</t>
  </si>
  <si>
    <t xml:space="preserve">SAT</t>
  </si>
  <si>
    <t xml:space="preserve">SESC OU SESI</t>
  </si>
  <si>
    <t xml:space="preserve">SENAI - SENAC</t>
  </si>
  <si>
    <t xml:space="preserve">SEBRAE</t>
  </si>
  <si>
    <t xml:space="preserve">INCRA</t>
  </si>
  <si>
    <t xml:space="preserve">H</t>
  </si>
  <si>
    <t xml:space="preserve">FGTS</t>
  </si>
  <si>
    <t xml:space="preserve">Total de Benefícios mensais e diários</t>
  </si>
  <si>
    <t xml:space="preserve">Nota 1: Os percentuais dos encargos previdenciários, do FGTS e demais contribuições são aqueles estabelecidos pela legislação vigente. </t>
  </si>
  <si>
    <t xml:space="preserve">Nota 2: O SAT a depender do grau de risco do serviço irá variar entre 1%, para risco leve, de 2%, para risco médio, e de 3% de risco grave. </t>
  </si>
  <si>
    <t xml:space="preserve">Nota 3: Esses percentuais incidem sobre o Módulo 1, o Submódulo 2.1, o Módulo 3, Módulo 4 e o Módulo 6. </t>
  </si>
  <si>
    <t xml:space="preserve">Submódulo 2.3 - Benefícios Mensais e Diários. </t>
  </si>
  <si>
    <t xml:space="preserve">2.3</t>
  </si>
  <si>
    <t xml:space="preserve"> Benefícios Mensais e Diários</t>
  </si>
  <si>
    <t xml:space="preserve">Transporte</t>
  </si>
  <si>
    <t xml:space="preserve">Auxílio Refeição/Alimentação</t>
  </si>
  <si>
    <t xml:space="preserve">Assistência Médica e Familiar</t>
  </si>
  <si>
    <t xml:space="preserve">Outros (Cesta Básica)</t>
  </si>
  <si>
    <t xml:space="preserve">Nota 1: O valor informado deverá ser o custo real do benefício (descontado o valor eventualmente pago pelo empregado). </t>
  </si>
  <si>
    <t xml:space="preserve">Nota 2: Observar a previsão dos benefícios contidos em Acordos, Convenções e Dissídios Coletivos de Trabalho e atentar-se ao disposto no art. 6º desta Instrução Normativa. </t>
  </si>
  <si>
    <t xml:space="preserve">Quadro Resumo do Módulo 2 - Encargos e Benefícios anuais, mensais e diários </t>
  </si>
  <si>
    <t xml:space="preserve">Encargos e Benefícios Anuais, Mensais e Diários </t>
  </si>
  <si>
    <t xml:space="preserve">13º (décimo terceiro) Salário, Férias e Adicional de Férias </t>
  </si>
  <si>
    <t xml:space="preserve">Benefícios Mensais e Diários </t>
  </si>
  <si>
    <t xml:space="preserve">Módulo 3 -  Provisão para Rescisão</t>
  </si>
  <si>
    <t xml:space="preserve">Provisão para Rescisão</t>
  </si>
  <si>
    <t xml:space="preserve">Aviso prévio indenizado</t>
  </si>
  <si>
    <t xml:space="preserve">Incidência do FGTS e contribuição social sobre aviso prévio indenizado</t>
  </si>
  <si>
    <t xml:space="preserve">Multa do FGTS do aviso prévio indenizado</t>
  </si>
  <si>
    <t xml:space="preserve">Aviso prévio trabalhado  </t>
  </si>
  <si>
    <t xml:space="preserve">Incidência dos encargos do submódulo 2.2 sobre aviso prévio trabalhado</t>
  </si>
  <si>
    <t xml:space="preserve">Multa do FGTS e contribuição social do aviso prévio trabalhado</t>
  </si>
  <si>
    <t xml:space="preserve">TOTAL</t>
  </si>
  <si>
    <t xml:space="preserve">Módulo 4 -  Custo de Reposição do Profissional Ausente</t>
  </si>
  <si>
    <t xml:space="preserve">Nota 1: Os itens que contemplam o módulo 4 se referem ao custo dos dias trabalhados pelo repositor/substituto que por ventura venha cobrir o empregado nos casos de Ausências Legais (Submódulo 4.1) e/ou na Intrajornada (Submódulo 4.2), a depender da prestação do serviço. </t>
  </si>
  <si>
    <t xml:space="preserve">Nota 2: Haverá a incidência do Submódulo 2.2 sobre esse módulo. </t>
  </si>
  <si>
    <t xml:space="preserve">Base de cálculo do Módulo 4 = Módulo 1 + Módulo 2 + Módulo 3. </t>
  </si>
  <si>
    <t xml:space="preserve">Submódulo 4.1 - Ausências Legais</t>
  </si>
  <si>
    <t xml:space="preserve">4.1</t>
  </si>
  <si>
    <t xml:space="preserve">Composição do Custo de Reposição do Profissional Ausente</t>
  </si>
  <si>
    <t xml:space="preserve">Férias</t>
  </si>
  <si>
    <t xml:space="preserve">Ausências legais</t>
  </si>
  <si>
    <t xml:space="preserve">Licença paternidade</t>
  </si>
  <si>
    <t xml:space="preserve">Ausência por Acidente de trabalho</t>
  </si>
  <si>
    <t xml:space="preserve">Afastamento maternidade</t>
  </si>
  <si>
    <t xml:space="preserve">Nota: As alíneas “A” a “F” referem-se somente ao custo que será pago ao repositor pelos dias trabalhados quando da necessidade de substituir a mão de obra alocada na prestação do serviço. </t>
  </si>
  <si>
    <t xml:space="preserve">Submódulo 4.2 - Intrajornada</t>
  </si>
  <si>
    <t xml:space="preserve">4.2</t>
  </si>
  <si>
    <t xml:space="preserve">Intrajornada</t>
  </si>
  <si>
    <t xml:space="preserve">Intervalo para repouso ou alimentação</t>
  </si>
  <si>
    <t xml:space="preserve">Nota: Quando houver a necessidade de reposição de um empregado durante sua ausência nos casos de intervalo para repouso ou alimentação deve-se contemplar o Submódulo 4.2. </t>
  </si>
  <si>
    <t xml:space="preserve">Quadro Resumo do Módulo 4 - Custo de Reposição do Profissional Ausente </t>
  </si>
  <si>
    <t xml:space="preserve">Custo de Reposição do Profissional Ausente</t>
  </si>
  <si>
    <t xml:space="preserve">Módulo 5 - Insumos Diversos</t>
  </si>
  <si>
    <t xml:space="preserve">Insumos Diversos</t>
  </si>
  <si>
    <t xml:space="preserve">Uniformes</t>
  </si>
  <si>
    <t xml:space="preserve">Materiais</t>
  </si>
  <si>
    <t xml:space="preserve">Equipamentos</t>
  </si>
  <si>
    <t xml:space="preserve">Nota: Valores mensais por empregado. </t>
  </si>
  <si>
    <t xml:space="preserve"> MÓDULO 6 - CUSTOS INDIRETOS, TRIBUTOS E LUCRO</t>
  </si>
  <si>
    <t xml:space="preserve">Base de cálculo do Módulo 6 = Módulo 1 + Módulo 2 + Módulo 3 + Módulo 4 + Módulo 5. </t>
  </si>
  <si>
    <t xml:space="preserve">Custos Indiretos, Tributos e Lucro</t>
  </si>
  <si>
    <t xml:space="preserve">Custos Indiretos</t>
  </si>
  <si>
    <t xml:space="preserve">Lucro</t>
  </si>
  <si>
    <t xml:space="preserve">Tributos</t>
  </si>
  <si>
    <t xml:space="preserve">C.1. Tributos Federais (especificar)</t>
  </si>
  <si>
    <t xml:space="preserve">C.2. Tributos Estaduais (especificar)</t>
  </si>
  <si>
    <t xml:space="preserve">C.3. Tributos Municipais (especificar)</t>
  </si>
  <si>
    <t xml:space="preserve">Nota (1): Custos Indiretos, Tributos e Lucro por empregado.</t>
  </si>
  <si>
    <t xml:space="preserve">Nota (2): O valor referente a tributos é obtido aplicando-se o percentual sobre o valor do faturamento.</t>
  </si>
  <si>
    <t xml:space="preserve">2. QUADRO RESUMO DO CUSTO POR EMPREGADO </t>
  </si>
  <si>
    <t xml:space="preserve">Mão de obra vinculada à execução contratual (valor por empregado)</t>
  </si>
  <si>
    <t xml:space="preserve">(R$)</t>
  </si>
  <si>
    <t xml:space="preserve">Módulo 1 – Composição da Remuneração</t>
  </si>
  <si>
    <t xml:space="preserve">Módulo 2 – Encargos e Benefícios Anuais, Mensais e Diários</t>
  </si>
  <si>
    <t xml:space="preserve">Módulo 3 – Provisão para Rescisão</t>
  </si>
  <si>
    <t xml:space="preserve">Módulo 4 – Custo de Reposição do Profissional Ausente</t>
  </si>
  <si>
    <t xml:space="preserve">Módulo 5 – Insumos Diversos</t>
  </si>
  <si>
    <t xml:space="preserve">Subtotal (A + B +C+ D + E)</t>
  </si>
  <si>
    <t xml:space="preserve">Módulo 6 – Custos Indiretos, Tributos e Lucro</t>
  </si>
  <si>
    <t xml:space="preserve">Valor total por empregado</t>
  </si>
  <si>
    <t xml:space="preserve">3. QUADRO RESUMO DO VALOR MENSAL DOS SERVIÇOS </t>
  </si>
  <si>
    <t xml:space="preserve">Tipo de serviço (A)</t>
  </si>
  <si>
    <t xml:space="preserve">Valor proposto por empregado (B)</t>
  </si>
  <si>
    <t xml:space="preserve">Qtde de empregados por posto ( C )</t>
  </si>
  <si>
    <t xml:space="preserve">Valor proposto por posto (D) = (B x C)</t>
  </si>
  <si>
    <t xml:space="preserve">Qtde de postos (E)</t>
  </si>
  <si>
    <t xml:space="preserve">Valor total do serviço (F)=(DXE)</t>
  </si>
  <si>
    <t xml:space="preserve">I</t>
  </si>
  <si>
    <t xml:space="preserve">Posto de Portaria</t>
  </si>
  <si>
    <t xml:space="preserve">VALOR MENSAL DOS SERVIÇOS (I)</t>
  </si>
  <si>
    <t xml:space="preserve">4. QUADRO DEMONSTRATIVO DO VALOR GLOBAL DA PROPOSTA </t>
  </si>
  <si>
    <t xml:space="preserve">VALOR GLOBAL DA PROPOSTA</t>
  </si>
  <si>
    <t xml:space="preserve">DESCRIÇÃO</t>
  </si>
  <si>
    <t xml:space="preserve">VALOR (R$)</t>
  </si>
  <si>
    <t xml:space="preserve">Valor proposto por unidade de medida * </t>
  </si>
  <si>
    <t xml:space="preserve">Valor mensal do serviço </t>
  </si>
  <si>
    <r>
      <rPr>
        <sz val="11"/>
        <color rgb="FF000000"/>
        <rFont val="Times New Roman;Times New Roman"/>
        <family val="1"/>
        <charset val="1"/>
      </rPr>
      <t xml:space="preserve">Valor global da proposta 
</t>
    </r>
    <r>
      <rPr>
        <sz val="11.5"/>
        <color rgb="FF000000"/>
        <rFont val="Times New Roman;Times New Roman"/>
        <family val="1"/>
        <charset val="1"/>
      </rPr>
      <t xml:space="preserve">(Valor mensal do serviço multiplicado pelo número de meses do contrato). </t>
    </r>
  </si>
  <si>
    <t xml:space="preserve">Nota: Informar o valor da unidade de medida por tipo de serviço.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</si>
</sst>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M/DD/YYYY"/>
    <numFmt numFmtId="166" formatCode="#,##0.00"/>
    <numFmt numFmtId="167" formatCode="0.00"/>
    <numFmt numFmtId="168" formatCode="0.00%"/>
    <numFmt numFmtId="169" formatCode="#,##0"/>
  </numFmts>
  <fonts count="14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1"/>
      <color rgb="FF000000"/>
      <name val="Verdana"/>
      <family val="2"/>
      <charset val="1"/>
    </font>
    <font>
      <strike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8"/>
      <color rgb="FF000000"/>
      <name val="Verdana"/>
      <family val="2"/>
      <charset val="1"/>
    </font>
    <font>
      <b val="true"/>
      <sz val="11.5"/>
      <color rgb="FF000000"/>
      <name val="Arial"/>
      <family val="2"/>
      <charset val="1"/>
    </font>
    <font>
      <sz val="8"/>
      <color rgb="FF000000"/>
      <name val="Verdana"/>
      <family val="2"/>
      <charset val="1"/>
    </font>
    <font>
      <sz val="11.5"/>
      <color rgb="FF000000"/>
      <name val="Arial"/>
      <family val="2"/>
      <charset val="1"/>
    </font>
    <font>
      <sz val="11"/>
      <color rgb="FF000000"/>
      <name val="Times New Roman;Times New Roman"/>
      <family val="1"/>
      <charset val="1"/>
    </font>
    <font>
      <sz val="11.5"/>
      <color rgb="FF000000"/>
      <name val="Times New Roman;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99CCFF"/>
      </patternFill>
    </fill>
    <fill>
      <patternFill patternType="solid">
        <fgColor rgb="FFE3E3E3"/>
        <bgColor rgb="FFCCFFCC"/>
      </patternFill>
    </fill>
  </fills>
  <borders count="37">
    <border diagonalUp="false" diagonalDown="false">
      <left/>
      <right/>
      <top/>
      <bottom/>
      <diagonal/>
    </border>
    <border diagonalUp="false" diagonalDown="false">
      <left style="medium">
        <color rgb="FF171717"/>
      </left>
      <right style="thin">
        <color rgb="FF171717"/>
      </right>
      <top style="medium">
        <color rgb="FF171717"/>
      </top>
      <bottom style="thin">
        <color rgb="FF171717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171717"/>
      </left>
      <right style="thin">
        <color rgb="FF171717"/>
      </right>
      <top style="medium">
        <color rgb="FF171717"/>
      </top>
      <bottom style="thin">
        <color rgb="FF171717"/>
      </bottom>
      <diagonal/>
    </border>
    <border diagonalUp="false" diagonalDown="false">
      <left style="thin">
        <color rgb="FF171717"/>
      </left>
      <right style="medium">
        <color rgb="FF171717"/>
      </right>
      <top style="medium">
        <color rgb="FF171717"/>
      </top>
      <bottom style="thin">
        <color rgb="FF171717"/>
      </bottom>
      <diagonal/>
    </border>
    <border diagonalUp="false" diagonalDown="false">
      <left style="medium">
        <color rgb="FF171717"/>
      </left>
      <right style="thin">
        <color rgb="FF171717"/>
      </right>
      <top style="thin">
        <color rgb="FF171717"/>
      </top>
      <bottom style="thin">
        <color rgb="FF171717"/>
      </bottom>
      <diagonal/>
    </border>
    <border diagonalUp="false" diagonalDown="false">
      <left style="thin">
        <color rgb="FF171717"/>
      </left>
      <right style="thin">
        <color rgb="FF171717"/>
      </right>
      <top style="thin">
        <color rgb="FF171717"/>
      </top>
      <bottom style="thin">
        <color rgb="FF171717"/>
      </bottom>
      <diagonal/>
    </border>
    <border diagonalUp="false" diagonalDown="false">
      <left style="thin">
        <color rgb="FF171717"/>
      </left>
      <right style="medium">
        <color rgb="FF171717"/>
      </right>
      <top style="thin">
        <color rgb="FF171717"/>
      </top>
      <bottom style="thin">
        <color rgb="FF171717"/>
      </bottom>
      <diagonal/>
    </border>
    <border diagonalUp="false" diagonalDown="false">
      <left style="medium">
        <color rgb="FF171717"/>
      </left>
      <right style="thin">
        <color rgb="FF171717"/>
      </right>
      <top style="thin">
        <color rgb="FF171717"/>
      </top>
      <bottom style="medium">
        <color rgb="FF171717"/>
      </bottom>
      <diagonal/>
    </border>
    <border diagonalUp="false" diagonalDown="false">
      <left style="thin">
        <color rgb="FF171717"/>
      </left>
      <right style="thin">
        <color rgb="FF171717"/>
      </right>
      <top style="thin">
        <color rgb="FF171717"/>
      </top>
      <bottom style="medium">
        <color rgb="FF171717"/>
      </bottom>
      <diagonal/>
    </border>
    <border diagonalUp="false" diagonalDown="false">
      <left style="thin">
        <color rgb="FF171717"/>
      </left>
      <right style="medium">
        <color rgb="FF171717"/>
      </right>
      <top style="thin">
        <color rgb="FF171717"/>
      </top>
      <bottom style="medium">
        <color rgb="FF171717"/>
      </bottom>
      <diagonal/>
    </border>
    <border diagonalUp="false" diagonalDown="false">
      <left style="medium">
        <color rgb="FF171717"/>
      </left>
      <right style="medium">
        <color rgb="FF171717"/>
      </right>
      <top style="medium">
        <color rgb="FF171717"/>
      </top>
      <bottom style="thin">
        <color rgb="FF171717"/>
      </bottom>
      <diagonal/>
    </border>
    <border diagonalUp="false" diagonalDown="false">
      <left style="medium">
        <color rgb="FF171717"/>
      </left>
      <right style="thin">
        <color rgb="FF171717"/>
      </right>
      <top style="medium">
        <color rgb="FF171717"/>
      </top>
      <bottom style="medium">
        <color rgb="FF171717"/>
      </bottom>
      <diagonal/>
    </border>
    <border diagonalUp="false" diagonalDown="false">
      <left style="thin">
        <color rgb="FF171717"/>
      </left>
      <right style="thin">
        <color rgb="FF171717"/>
      </right>
      <top style="medium">
        <color rgb="FF171717"/>
      </top>
      <bottom style="medium">
        <color rgb="FF171717"/>
      </bottom>
      <diagonal/>
    </border>
    <border diagonalUp="false" diagonalDown="false">
      <left style="thin">
        <color rgb="FF171717"/>
      </left>
      <right style="medium">
        <color rgb="FF171717"/>
      </right>
      <top style="medium">
        <color rgb="FF171717"/>
      </top>
      <bottom style="medium">
        <color rgb="FF171717"/>
      </bottom>
      <diagonal/>
    </border>
    <border diagonalUp="false" diagonalDown="false">
      <left style="medium">
        <color rgb="FF171717"/>
      </left>
      <right style="thin">
        <color rgb="FF171717"/>
      </right>
      <top/>
      <bottom style="thin">
        <color rgb="FF171717"/>
      </bottom>
      <diagonal/>
    </border>
    <border diagonalUp="false" diagonalDown="false">
      <left style="thin">
        <color rgb="FF171717"/>
      </left>
      <right style="medium">
        <color rgb="FF171717"/>
      </right>
      <top/>
      <bottom style="thin">
        <color rgb="FF171717"/>
      </bottom>
      <diagonal/>
    </border>
    <border diagonalUp="false" diagonalDown="false">
      <left style="medium">
        <color rgb="FF171717"/>
      </left>
      <right style="hair"/>
      <top style="medium">
        <color rgb="FF171717"/>
      </top>
      <bottom style="medium">
        <color rgb="FF171717"/>
      </bottom>
      <diagonal/>
    </border>
    <border diagonalUp="false" diagonalDown="false">
      <left/>
      <right style="medium">
        <color rgb="FF171717"/>
      </right>
      <top style="medium">
        <color rgb="FF171717"/>
      </top>
      <bottom style="medium">
        <color rgb="FF171717"/>
      </bottom>
      <diagonal/>
    </border>
    <border diagonalUp="false" diagonalDown="false">
      <left style="thin">
        <color rgb="FF171717"/>
      </left>
      <right style="thin">
        <color rgb="FF171717"/>
      </right>
      <top/>
      <bottom style="thin">
        <color rgb="FF171717"/>
      </bottom>
      <diagonal/>
    </border>
    <border diagonalUp="false" diagonalDown="false">
      <left style="medium">
        <color rgb="FF171717"/>
      </left>
      <right/>
      <top style="medium">
        <color rgb="FF171717"/>
      </top>
      <bottom style="medium">
        <color rgb="FF171717"/>
      </bottom>
      <diagonal/>
    </border>
    <border diagonalUp="false" diagonalDown="false">
      <left style="medium">
        <color rgb="FF171717"/>
      </left>
      <right style="thin">
        <color rgb="FF171717"/>
      </right>
      <top style="thin">
        <color rgb="FF171717"/>
      </top>
      <bottom/>
      <diagonal/>
    </border>
    <border diagonalUp="false" diagonalDown="false">
      <left style="thin">
        <color rgb="FF171717"/>
      </left>
      <right style="thin">
        <color rgb="FF171717"/>
      </right>
      <top style="thin">
        <color rgb="FF171717"/>
      </top>
      <bottom/>
      <diagonal/>
    </border>
    <border diagonalUp="false" diagonalDown="false">
      <left style="thin">
        <color rgb="FF171717"/>
      </left>
      <right style="medium">
        <color rgb="FF171717"/>
      </right>
      <top style="thin">
        <color rgb="FF171717"/>
      </top>
      <bottom/>
      <diagonal/>
    </border>
    <border diagonalUp="false" diagonalDown="false">
      <left/>
      <right/>
      <top/>
      <bottom style="medium">
        <color rgb="FF171717"/>
      </bottom>
      <diagonal/>
    </border>
    <border diagonalUp="false" diagonalDown="false">
      <left style="medium">
        <color rgb="FF171717"/>
      </left>
      <right style="thin"/>
      <top style="medium">
        <color rgb="FF171717"/>
      </top>
      <bottom style="medium">
        <color rgb="FF171717"/>
      </bottom>
      <diagonal/>
    </border>
    <border diagonalUp="false" diagonalDown="false">
      <left style="thin"/>
      <right style="thin"/>
      <top style="medium">
        <color rgb="FF171717"/>
      </top>
      <bottom style="medium">
        <color rgb="FF171717"/>
      </bottom>
      <diagonal/>
    </border>
    <border diagonalUp="false" diagonalDown="false">
      <left style="thin"/>
      <right style="medium">
        <color rgb="FF171717"/>
      </right>
      <top style="medium">
        <color rgb="FF171717"/>
      </top>
      <bottom style="medium">
        <color rgb="FF171717"/>
      </bottom>
      <diagonal/>
    </border>
    <border diagonalUp="false" diagonalDown="false">
      <left style="medium">
        <color rgb="FF171717"/>
      </left>
      <right style="thin"/>
      <top/>
      <bottom style="thin"/>
      <diagonal/>
    </border>
    <border diagonalUp="false" diagonalDown="false">
      <left style="thin"/>
      <right style="thin"/>
      <top style="medium">
        <color rgb="FF171717"/>
      </top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>
        <color rgb="FF171717"/>
      </right>
      <top/>
      <bottom style="thin"/>
      <diagonal/>
    </border>
    <border diagonalUp="false" diagonalDown="false">
      <left style="medium">
        <color rgb="FF171717"/>
      </left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>
        <color rgb="FF171717"/>
      </right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medium">
        <color rgb="FF171717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0" fillId="0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0" fillId="0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0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4" fillId="2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4" fillId="2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0" fillId="0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4" fillId="2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2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2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2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2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3E3E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71717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L235"/>
  <sheetViews>
    <sheetView showFormulas="false" showGridLines="false" showRowColHeaders="true" showZeros="true" rightToLeft="false" tabSelected="true" showOutlineSymbols="true" defaultGridColor="true" view="pageBreakPreview" topLeftCell="A190" colorId="64" zoomScale="100" zoomScaleNormal="100" zoomScalePageLayoutView="100" workbookViewId="0">
      <selection pane="topLeft" activeCell="G211" activeCellId="0" sqref="G211"/>
    </sheetView>
  </sheetViews>
  <sheetFormatPr defaultRowHeight="12.75" zeroHeight="false" outlineLevelRow="0" outlineLevelCol="0"/>
  <cols>
    <col collapsed="false" customWidth="true" hidden="false" outlineLevel="0" max="1" min="1" style="1" width="11.07"/>
    <col collapsed="false" customWidth="true" hidden="false" outlineLevel="0" max="2" min="2" style="1" width="10.92"/>
    <col collapsed="false" customWidth="true" hidden="false" outlineLevel="0" max="3" min="3" style="1" width="18.9"/>
    <col collapsed="false" customWidth="true" hidden="false" outlineLevel="0" max="4" min="4" style="1" width="15.27"/>
    <col collapsed="false" customWidth="true" hidden="false" outlineLevel="0" max="5" min="5" style="1" width="19.57"/>
    <col collapsed="false" customWidth="true" hidden="false" outlineLevel="0" max="6" min="6" style="1" width="18.09"/>
    <col collapsed="false" customWidth="true" hidden="false" outlineLevel="0" max="7" min="7" style="1" width="14.43"/>
    <col collapsed="false" customWidth="true" hidden="false" outlineLevel="0" max="8" min="8" style="1" width="11.07"/>
    <col collapsed="false" customWidth="true" hidden="false" outlineLevel="0" max="10" min="9" style="1" width="8.52"/>
    <col collapsed="false" customWidth="true" hidden="false" outlineLevel="0" max="11" min="11" style="1" width="9.05"/>
    <col collapsed="false" customWidth="true" hidden="false" outlineLevel="0" max="19" min="12" style="1" width="8.52"/>
    <col collapsed="false" customWidth="true" hidden="false" outlineLevel="0" max="26" min="20" style="1" width="6.75"/>
    <col collapsed="false" customWidth="true" hidden="false" outlineLevel="0" max="1025" min="27" style="1" width="13.89"/>
  </cols>
  <sheetData>
    <row r="1" customFormat="false" ht="12.7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</row>
    <row r="2" customFormat="false" ht="12.75" hidden="false" customHeight="fals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</row>
    <row r="3" customFormat="false" ht="12.75" hidden="false" customHeight="false" outlineLevel="0" collapsed="false">
      <c r="A3" s="2" t="s">
        <v>0</v>
      </c>
      <c r="B3" s="2"/>
      <c r="C3" s="2"/>
      <c r="D3" s="2"/>
      <c r="E3" s="2"/>
      <c r="F3" s="2"/>
      <c r="G3" s="2"/>
      <c r="H3" s="0"/>
      <c r="I3" s="0"/>
      <c r="J3" s="0"/>
      <c r="K3" s="0"/>
      <c r="L3" s="0"/>
    </row>
    <row r="4" customFormat="false" ht="15.75" hidden="false" customHeight="true" outlineLevel="0" collapsed="false">
      <c r="A4" s="3" t="s">
        <v>1</v>
      </c>
      <c r="B4" s="3"/>
      <c r="C4" s="3"/>
      <c r="D4" s="3"/>
      <c r="E4" s="3"/>
      <c r="F4" s="3"/>
      <c r="G4" s="3"/>
      <c r="H4" s="0"/>
      <c r="I4" s="0"/>
      <c r="J4" s="0"/>
      <c r="K4" s="0"/>
      <c r="L4" s="0"/>
    </row>
    <row r="5" customFormat="false" ht="12.75" hidden="false" customHeight="true" outlineLevel="0" collapsed="false">
      <c r="A5" s="4"/>
      <c r="B5" s="4"/>
      <c r="C5" s="4"/>
      <c r="D5" s="4"/>
      <c r="E5" s="4"/>
      <c r="F5" s="4"/>
      <c r="G5" s="4"/>
      <c r="H5" s="0"/>
      <c r="I5" s="0"/>
      <c r="J5" s="0"/>
      <c r="K5" s="0"/>
      <c r="L5" s="0"/>
    </row>
    <row r="6" customFormat="false" ht="14.25" hidden="false" customHeight="true" outlineLevel="0" collapsed="false">
      <c r="A6" s="5" t="s">
        <v>2</v>
      </c>
      <c r="B6" s="5"/>
      <c r="C6" s="5"/>
      <c r="D6" s="5"/>
      <c r="E6" s="5"/>
      <c r="F6" s="5"/>
      <c r="G6" s="5"/>
      <c r="H6" s="0"/>
      <c r="I6" s="0"/>
      <c r="J6" s="0"/>
      <c r="K6" s="0"/>
      <c r="L6" s="0"/>
    </row>
    <row r="7" customFormat="false" ht="14.25" hidden="false" customHeight="true" outlineLevel="0" collapsed="false">
      <c r="A7" s="6" t="s">
        <v>3</v>
      </c>
      <c r="B7" s="6"/>
      <c r="C7" s="6"/>
      <c r="D7" s="6"/>
      <c r="E7" s="6"/>
      <c r="F7" s="6"/>
      <c r="G7" s="6"/>
      <c r="H7" s="0"/>
      <c r="I7" s="0"/>
      <c r="J7" s="0"/>
      <c r="K7" s="0"/>
      <c r="L7" s="0"/>
    </row>
    <row r="8" customFormat="false" ht="12.75" hidden="false" customHeight="true" outlineLevel="0" collapsed="false">
      <c r="A8" s="7"/>
      <c r="B8" s="7"/>
      <c r="C8" s="7"/>
      <c r="D8" s="7"/>
      <c r="E8" s="7"/>
      <c r="F8" s="8"/>
      <c r="G8" s="8"/>
      <c r="H8" s="0"/>
      <c r="I8" s="0"/>
      <c r="J8" s="0"/>
      <c r="K8" s="0"/>
      <c r="L8" s="0"/>
    </row>
    <row r="9" customFormat="false" ht="12.75" hidden="false" customHeight="true" outlineLevel="0" collapsed="false">
      <c r="A9" s="7" t="s">
        <v>4</v>
      </c>
      <c r="B9" s="7"/>
      <c r="C9" s="7"/>
      <c r="D9" s="7"/>
      <c r="E9" s="7"/>
      <c r="F9" s="4"/>
      <c r="G9" s="4"/>
      <c r="H9" s="0"/>
      <c r="I9" s="0"/>
      <c r="J9" s="0"/>
      <c r="K9" s="0"/>
      <c r="L9" s="0"/>
    </row>
    <row r="10" customFormat="false" ht="12.75" hidden="false" customHeight="true" outlineLevel="0" collapsed="false">
      <c r="A10" s="7"/>
      <c r="B10" s="7"/>
      <c r="C10" s="7"/>
      <c r="D10" s="7"/>
      <c r="E10" s="7"/>
      <c r="F10" s="4"/>
      <c r="G10" s="4"/>
      <c r="H10" s="0"/>
      <c r="I10" s="0"/>
      <c r="J10" s="0"/>
      <c r="K10" s="0"/>
      <c r="L10" s="0"/>
    </row>
    <row r="11" customFormat="false" ht="12.75" hidden="false" customHeight="false" outlineLevel="0" collapsed="false">
      <c r="A11" s="3" t="s">
        <v>5</v>
      </c>
      <c r="B11" s="3"/>
      <c r="C11" s="3"/>
      <c r="D11" s="3"/>
      <c r="E11" s="3"/>
      <c r="F11" s="3"/>
      <c r="G11" s="3"/>
      <c r="H11" s="0"/>
      <c r="I11" s="0"/>
      <c r="J11" s="0"/>
      <c r="K11" s="0"/>
      <c r="L11" s="0"/>
    </row>
    <row r="12" customFormat="false" ht="12.75" hidden="false" customHeight="false" outlineLevel="0" collapsed="false">
      <c r="A12" s="3"/>
      <c r="B12" s="3"/>
      <c r="C12" s="3"/>
      <c r="D12" s="3"/>
      <c r="E12" s="3"/>
      <c r="F12" s="3"/>
      <c r="G12" s="3"/>
      <c r="H12" s="0"/>
      <c r="I12" s="0"/>
      <c r="J12" s="0"/>
      <c r="K12" s="0"/>
      <c r="L12" s="0"/>
    </row>
    <row r="13" customFormat="false" ht="14.25" hidden="false" customHeight="true" outlineLevel="0" collapsed="false">
      <c r="A13" s="9" t="s">
        <v>6</v>
      </c>
      <c r="B13" s="10" t="s">
        <v>7</v>
      </c>
      <c r="C13" s="10"/>
      <c r="D13" s="10"/>
      <c r="E13" s="10"/>
      <c r="F13" s="11" t="n">
        <v>43272</v>
      </c>
      <c r="G13" s="11"/>
      <c r="H13" s="0"/>
      <c r="I13" s="0"/>
      <c r="J13" s="0"/>
      <c r="K13" s="0"/>
      <c r="L13" s="0"/>
    </row>
    <row r="14" customFormat="false" ht="12.75" hidden="false" customHeight="true" outlineLevel="0" collapsed="false">
      <c r="A14" s="12" t="s">
        <v>8</v>
      </c>
      <c r="B14" s="13" t="s">
        <v>9</v>
      </c>
      <c r="C14" s="13"/>
      <c r="D14" s="13"/>
      <c r="E14" s="13"/>
      <c r="F14" s="14" t="s">
        <v>10</v>
      </c>
      <c r="G14" s="14"/>
      <c r="H14" s="0"/>
      <c r="I14" s="0"/>
      <c r="J14" s="0"/>
      <c r="K14" s="0"/>
      <c r="L14" s="0"/>
    </row>
    <row r="15" customFormat="false" ht="12.75" hidden="false" customHeight="true" outlineLevel="0" collapsed="false">
      <c r="A15" s="12" t="s">
        <v>11</v>
      </c>
      <c r="B15" s="13" t="s">
        <v>12</v>
      </c>
      <c r="C15" s="13"/>
      <c r="D15" s="13"/>
      <c r="E15" s="13"/>
      <c r="F15" s="15" t="s">
        <v>13</v>
      </c>
      <c r="G15" s="15"/>
      <c r="H15" s="0"/>
      <c r="I15" s="0"/>
      <c r="J15" s="0"/>
      <c r="K15" s="0"/>
      <c r="L15" s="0"/>
    </row>
    <row r="16" customFormat="false" ht="14.25" hidden="false" customHeight="true" outlineLevel="0" collapsed="false">
      <c r="A16" s="16" t="s">
        <v>14</v>
      </c>
      <c r="B16" s="17" t="s">
        <v>15</v>
      </c>
      <c r="C16" s="17"/>
      <c r="D16" s="17"/>
      <c r="E16" s="17"/>
      <c r="F16" s="18" t="n">
        <v>12</v>
      </c>
      <c r="G16" s="18"/>
      <c r="H16" s="0"/>
      <c r="I16" s="0"/>
      <c r="J16" s="0"/>
      <c r="K16" s="0"/>
      <c r="L16" s="0"/>
    </row>
    <row r="17" customFormat="false" ht="12.75" hidden="false" customHeight="true" outlineLevel="0" collapsed="false">
      <c r="A17" s="3" t="s">
        <v>16</v>
      </c>
      <c r="B17" s="3"/>
      <c r="C17" s="3"/>
      <c r="D17" s="3"/>
      <c r="E17" s="3"/>
      <c r="F17" s="3"/>
      <c r="G17" s="3"/>
      <c r="H17" s="0"/>
      <c r="I17" s="0"/>
      <c r="J17" s="0"/>
      <c r="K17" s="0"/>
      <c r="L17" s="0"/>
    </row>
    <row r="18" customFormat="false" ht="12.75" hidden="false" customHeight="false" outlineLevel="0" collapsed="false">
      <c r="A18" s="3"/>
      <c r="B18" s="3"/>
      <c r="C18" s="3"/>
      <c r="D18" s="3"/>
      <c r="E18" s="3"/>
      <c r="F18" s="3"/>
      <c r="G18" s="3"/>
      <c r="H18" s="0"/>
      <c r="I18" s="0"/>
      <c r="J18" s="0"/>
      <c r="K18" s="0"/>
      <c r="L18" s="0"/>
    </row>
    <row r="19" customFormat="false" ht="12.75" hidden="false" customHeight="false" outlineLevel="0" collapsed="false">
      <c r="A19" s="3"/>
      <c r="B19" s="3"/>
      <c r="C19" s="3"/>
      <c r="D19" s="3"/>
      <c r="E19" s="3"/>
      <c r="F19" s="3"/>
      <c r="G19" s="3"/>
      <c r="H19" s="0"/>
      <c r="I19" s="0"/>
      <c r="J19" s="0"/>
      <c r="K19" s="0"/>
      <c r="L19" s="0"/>
    </row>
    <row r="20" customFormat="false" ht="24" hidden="false" customHeight="true" outlineLevel="0" collapsed="false">
      <c r="A20" s="19" t="s">
        <v>17</v>
      </c>
      <c r="B20" s="20" t="s">
        <v>18</v>
      </c>
      <c r="C20" s="20"/>
      <c r="D20" s="20"/>
      <c r="E20" s="20"/>
      <c r="F20" s="21" t="s">
        <v>19</v>
      </c>
      <c r="G20" s="21"/>
      <c r="H20" s="0"/>
      <c r="I20" s="0"/>
      <c r="J20" s="0"/>
      <c r="K20" s="0"/>
      <c r="L20" s="0"/>
    </row>
    <row r="21" customFormat="false" ht="24" hidden="false" customHeight="true" outlineLevel="0" collapsed="false">
      <c r="A21" s="16" t="s">
        <v>20</v>
      </c>
      <c r="B21" s="22" t="s">
        <v>21</v>
      </c>
      <c r="C21" s="22"/>
      <c r="D21" s="22"/>
      <c r="E21" s="22"/>
      <c r="F21" s="18" t="n">
        <v>1</v>
      </c>
      <c r="G21" s="18"/>
      <c r="H21" s="0"/>
      <c r="I21" s="0"/>
      <c r="J21" s="0"/>
      <c r="K21" s="0"/>
      <c r="L21" s="0"/>
    </row>
    <row r="22" customFormat="false" ht="12.75" hidden="false" customHeight="false" outlineLevel="0" collapsed="false">
      <c r="A22" s="23"/>
      <c r="B22" s="23"/>
      <c r="C22" s="23"/>
      <c r="D22" s="23"/>
      <c r="E22" s="23"/>
      <c r="F22" s="23"/>
      <c r="G22" s="23"/>
      <c r="H22" s="0"/>
      <c r="I22" s="0"/>
      <c r="J22" s="0"/>
      <c r="K22" s="0"/>
      <c r="L22" s="0"/>
    </row>
    <row r="23" customFormat="false" ht="12.75" hidden="false" customHeight="true" outlineLevel="0" collapsed="false">
      <c r="A23" s="24" t="s">
        <v>22</v>
      </c>
      <c r="B23" s="24"/>
      <c r="C23" s="24"/>
      <c r="D23" s="24"/>
      <c r="E23" s="24"/>
      <c r="F23" s="24"/>
      <c r="G23" s="24"/>
      <c r="H23" s="0"/>
      <c r="I23" s="0"/>
      <c r="J23" s="0"/>
      <c r="K23" s="0"/>
      <c r="L23" s="0"/>
    </row>
    <row r="24" customFormat="false" ht="12.75" hidden="false" customHeight="true" outlineLevel="0" collapsed="false">
      <c r="A24" s="24"/>
      <c r="B24" s="24"/>
      <c r="C24" s="24"/>
      <c r="D24" s="24"/>
      <c r="E24" s="24"/>
      <c r="F24" s="24"/>
      <c r="G24" s="24"/>
      <c r="H24" s="0"/>
      <c r="I24" s="0"/>
      <c r="J24" s="0"/>
      <c r="K24" s="0"/>
      <c r="L24" s="0"/>
    </row>
    <row r="25" customFormat="false" ht="12.75" hidden="false" customHeight="true" outlineLevel="0" collapsed="false">
      <c r="A25" s="25"/>
      <c r="B25" s="25"/>
      <c r="C25" s="25"/>
      <c r="D25" s="25"/>
      <c r="E25" s="25"/>
      <c r="F25" s="25"/>
      <c r="G25" s="25"/>
      <c r="H25" s="0"/>
      <c r="I25" s="0"/>
      <c r="J25" s="0"/>
      <c r="K25" s="0"/>
      <c r="L25" s="0"/>
    </row>
    <row r="26" customFormat="false" ht="12.75" hidden="false" customHeight="true" outlineLevel="0" collapsed="false">
      <c r="A26" s="24" t="s">
        <v>23</v>
      </c>
      <c r="B26" s="24"/>
      <c r="C26" s="24"/>
      <c r="D26" s="24"/>
      <c r="E26" s="24"/>
      <c r="F26" s="24"/>
      <c r="G26" s="24"/>
      <c r="H26" s="0"/>
      <c r="I26" s="0"/>
      <c r="J26" s="0"/>
      <c r="K26" s="0"/>
      <c r="L26" s="0"/>
    </row>
    <row r="27" customFormat="false" ht="12.75" hidden="false" customHeight="true" outlineLevel="0" collapsed="false">
      <c r="A27" s="24"/>
      <c r="B27" s="24"/>
      <c r="C27" s="24"/>
      <c r="D27" s="24"/>
      <c r="E27" s="24"/>
      <c r="F27" s="24"/>
      <c r="G27" s="24"/>
      <c r="H27" s="0"/>
      <c r="I27" s="0"/>
      <c r="J27" s="0"/>
      <c r="K27" s="0"/>
      <c r="L27" s="0"/>
    </row>
    <row r="28" customFormat="false" ht="12.75" hidden="false" customHeight="true" outlineLevel="0" collapsed="false">
      <c r="A28" s="25"/>
      <c r="B28" s="25"/>
      <c r="C28" s="25"/>
      <c r="D28" s="25"/>
      <c r="E28" s="25"/>
      <c r="F28" s="25"/>
      <c r="G28" s="25"/>
      <c r="H28" s="0"/>
      <c r="I28" s="0"/>
      <c r="J28" s="0"/>
      <c r="K28" s="0"/>
      <c r="L28" s="0"/>
    </row>
    <row r="29" customFormat="false" ht="12.75" hidden="false" customHeight="true" outlineLevel="0" collapsed="false">
      <c r="A29" s="26" t="s">
        <v>24</v>
      </c>
      <c r="B29" s="26"/>
      <c r="C29" s="26"/>
      <c r="D29" s="26"/>
      <c r="E29" s="26"/>
      <c r="F29" s="26"/>
      <c r="G29" s="26"/>
      <c r="H29" s="0"/>
      <c r="I29" s="0"/>
      <c r="J29" s="0"/>
      <c r="K29" s="0"/>
      <c r="L29" s="0"/>
    </row>
    <row r="30" customFormat="false" ht="12.75" hidden="false" customHeight="true" outlineLevel="0" collapsed="false">
      <c r="A30" s="26"/>
      <c r="B30" s="25"/>
      <c r="C30" s="27"/>
      <c r="D30" s="25"/>
      <c r="E30" s="25"/>
      <c r="F30" s="25"/>
      <c r="G30" s="25"/>
      <c r="H30" s="0"/>
      <c r="I30" s="0"/>
      <c r="J30" s="0"/>
      <c r="K30" s="0"/>
      <c r="L30" s="0"/>
    </row>
    <row r="31" customFormat="false" ht="12.75" hidden="false" customHeight="true" outlineLevel="0" collapsed="false">
      <c r="A31" s="28" t="s">
        <v>25</v>
      </c>
      <c r="B31" s="28"/>
      <c r="C31" s="28"/>
      <c r="D31" s="28"/>
      <c r="E31" s="28"/>
      <c r="F31" s="28"/>
      <c r="G31" s="28"/>
      <c r="H31" s="0"/>
      <c r="I31" s="0"/>
      <c r="J31" s="0"/>
      <c r="K31" s="0"/>
      <c r="L31" s="0"/>
    </row>
    <row r="32" customFormat="false" ht="12.75" hidden="false" customHeight="true" outlineLevel="0" collapsed="false">
      <c r="A32" s="28"/>
      <c r="B32" s="2"/>
      <c r="C32" s="2"/>
      <c r="D32" s="2"/>
      <c r="E32" s="2"/>
      <c r="F32" s="2"/>
      <c r="G32" s="2"/>
      <c r="H32" s="0"/>
      <c r="I32" s="0"/>
      <c r="J32" s="0"/>
      <c r="K32" s="0"/>
      <c r="L32" s="0"/>
    </row>
    <row r="33" customFormat="false" ht="12.75" hidden="false" customHeight="true" outlineLevel="0" collapsed="false">
      <c r="A33" s="29" t="s">
        <v>26</v>
      </c>
      <c r="B33" s="29"/>
      <c r="C33" s="29"/>
      <c r="D33" s="29"/>
      <c r="E33" s="29"/>
      <c r="F33" s="29"/>
      <c r="G33" s="29"/>
      <c r="H33" s="0"/>
      <c r="I33" s="0"/>
      <c r="J33" s="0"/>
      <c r="K33" s="0"/>
      <c r="L33" s="0"/>
    </row>
    <row r="34" customFormat="false" ht="12.75" hidden="false" customHeight="true" outlineLevel="0" collapsed="false">
      <c r="A34" s="28"/>
      <c r="B34" s="2"/>
      <c r="C34" s="2"/>
      <c r="D34" s="2"/>
      <c r="E34" s="2"/>
      <c r="F34" s="2"/>
      <c r="G34" s="2"/>
      <c r="H34" s="0"/>
      <c r="I34" s="0"/>
      <c r="J34" s="0"/>
      <c r="K34" s="0"/>
      <c r="L34" s="0"/>
    </row>
    <row r="35" customFormat="false" ht="14.25" hidden="false" customHeight="true" outlineLevel="0" collapsed="false">
      <c r="A35" s="30" t="s">
        <v>27</v>
      </c>
      <c r="B35" s="30"/>
      <c r="C35" s="30"/>
      <c r="D35" s="30"/>
      <c r="E35" s="30"/>
      <c r="F35" s="30"/>
      <c r="G35" s="30"/>
      <c r="H35" s="0"/>
      <c r="I35" s="0"/>
      <c r="J35" s="0"/>
      <c r="K35" s="0"/>
      <c r="L35" s="0"/>
    </row>
    <row r="36" customFormat="false" ht="12.75" hidden="false" customHeight="true" outlineLevel="0" collapsed="false">
      <c r="A36" s="12" t="n">
        <v>1</v>
      </c>
      <c r="B36" s="13" t="s">
        <v>28</v>
      </c>
      <c r="C36" s="13"/>
      <c r="D36" s="13"/>
      <c r="E36" s="13"/>
      <c r="F36" s="14" t="s">
        <v>29</v>
      </c>
      <c r="G36" s="14"/>
      <c r="H36" s="0"/>
      <c r="I36" s="0"/>
      <c r="J36" s="0"/>
      <c r="K36" s="0"/>
      <c r="L36" s="0"/>
    </row>
    <row r="37" customFormat="false" ht="14.25" hidden="false" customHeight="true" outlineLevel="0" collapsed="false">
      <c r="A37" s="12" t="n">
        <v>2</v>
      </c>
      <c r="B37" s="31" t="s">
        <v>30</v>
      </c>
      <c r="C37" s="31"/>
      <c r="D37" s="31"/>
      <c r="E37" s="31"/>
      <c r="F37" s="14" t="s">
        <v>31</v>
      </c>
      <c r="G37" s="14"/>
      <c r="H37" s="0"/>
      <c r="I37" s="0"/>
      <c r="J37" s="0"/>
      <c r="K37" s="0"/>
      <c r="L37" s="0"/>
    </row>
    <row r="38" customFormat="false" ht="14.25" hidden="false" customHeight="true" outlineLevel="0" collapsed="false">
      <c r="A38" s="12" t="n">
        <v>3</v>
      </c>
      <c r="B38" s="31" t="s">
        <v>32</v>
      </c>
      <c r="C38" s="31"/>
      <c r="D38" s="31"/>
      <c r="E38" s="31"/>
      <c r="F38" s="32" t="n">
        <v>1046.4</v>
      </c>
      <c r="G38" s="32"/>
      <c r="H38" s="0"/>
      <c r="I38" s="0"/>
      <c r="J38" s="0"/>
      <c r="K38" s="0"/>
      <c r="L38" s="0"/>
    </row>
    <row r="39" customFormat="false" ht="14.25" hidden="false" customHeight="true" outlineLevel="0" collapsed="false">
      <c r="A39" s="12" t="n">
        <v>4</v>
      </c>
      <c r="B39" s="13" t="s">
        <v>33</v>
      </c>
      <c r="C39" s="13"/>
      <c r="D39" s="13"/>
      <c r="E39" s="13"/>
      <c r="F39" s="14" t="s">
        <v>29</v>
      </c>
      <c r="G39" s="14"/>
      <c r="H39" s="0"/>
      <c r="I39" s="0"/>
      <c r="J39" s="0"/>
      <c r="K39" s="0"/>
      <c r="L39" s="0"/>
    </row>
    <row r="40" customFormat="false" ht="14.85" hidden="false" customHeight="true" outlineLevel="0" collapsed="false">
      <c r="A40" s="16" t="n">
        <v>5</v>
      </c>
      <c r="B40" s="33" t="s">
        <v>34</v>
      </c>
      <c r="C40" s="33"/>
      <c r="D40" s="33"/>
      <c r="E40" s="33"/>
      <c r="F40" s="34" t="n">
        <v>43101</v>
      </c>
      <c r="G40" s="34"/>
      <c r="H40" s="0"/>
      <c r="I40" s="0"/>
      <c r="J40" s="0"/>
      <c r="K40" s="0"/>
      <c r="L40" s="0"/>
    </row>
    <row r="41" customFormat="false" ht="14.85" hidden="false" customHeight="true" outlineLevel="0" collapsed="false">
      <c r="A41" s="23"/>
      <c r="B41" s="35"/>
      <c r="C41" s="35"/>
      <c r="D41" s="35"/>
      <c r="E41" s="35"/>
      <c r="F41" s="36"/>
      <c r="G41" s="36"/>
      <c r="H41" s="0"/>
      <c r="I41" s="0"/>
      <c r="J41" s="0"/>
      <c r="K41" s="0"/>
      <c r="L41" s="0"/>
    </row>
    <row r="42" customFormat="false" ht="12.75" hidden="false" customHeight="true" outlineLevel="0" collapsed="false">
      <c r="A42" s="37" t="s">
        <v>35</v>
      </c>
      <c r="B42" s="37"/>
      <c r="C42" s="37"/>
      <c r="D42" s="37"/>
      <c r="E42" s="37"/>
      <c r="F42" s="37"/>
      <c r="G42" s="37"/>
      <c r="H42" s="0"/>
      <c r="I42" s="0"/>
      <c r="J42" s="0"/>
      <c r="K42" s="0"/>
      <c r="L42" s="0"/>
    </row>
    <row r="43" customFormat="false" ht="12.75" hidden="false" customHeight="true" outlineLevel="0" collapsed="false">
      <c r="A43" s="38"/>
      <c r="B43" s="38"/>
      <c r="C43" s="38"/>
      <c r="D43" s="38"/>
      <c r="E43" s="38"/>
      <c r="F43" s="38"/>
      <c r="G43" s="38"/>
      <c r="H43" s="0"/>
      <c r="I43" s="0"/>
      <c r="J43" s="0"/>
      <c r="K43" s="0"/>
      <c r="L43" s="0"/>
    </row>
    <row r="44" customFormat="false" ht="12.75" hidden="false" customHeight="true" outlineLevel="0" collapsed="false">
      <c r="A44" s="39" t="s">
        <v>36</v>
      </c>
      <c r="B44" s="39"/>
      <c r="C44" s="39"/>
      <c r="D44" s="39"/>
      <c r="E44" s="39"/>
      <c r="F44" s="39"/>
      <c r="G44" s="39"/>
      <c r="H44" s="0"/>
      <c r="I44" s="0"/>
      <c r="J44" s="0"/>
      <c r="K44" s="0"/>
      <c r="L44" s="0"/>
    </row>
    <row r="45" customFormat="false" ht="12.75" hidden="false" customHeight="true" outlineLevel="0" collapsed="false">
      <c r="A45" s="23"/>
      <c r="B45" s="23"/>
      <c r="C45" s="23"/>
      <c r="D45" s="23"/>
      <c r="E45" s="23"/>
      <c r="F45" s="23"/>
      <c r="G45" s="23"/>
      <c r="H45" s="0"/>
      <c r="I45" s="0"/>
      <c r="J45" s="0"/>
      <c r="K45" s="0"/>
      <c r="L45" s="0"/>
    </row>
    <row r="46" customFormat="false" ht="12.75" hidden="false" customHeight="true" outlineLevel="0" collapsed="false">
      <c r="A46" s="40" t="s">
        <v>37</v>
      </c>
      <c r="B46" s="40"/>
      <c r="C46" s="40"/>
      <c r="D46" s="40"/>
      <c r="E46" s="40"/>
      <c r="F46" s="40"/>
      <c r="G46" s="40"/>
      <c r="H46" s="0"/>
      <c r="I46" s="0"/>
      <c r="J46" s="0"/>
      <c r="K46" s="0"/>
      <c r="L46" s="0"/>
    </row>
    <row r="47" customFormat="false" ht="14.25" hidden="false" customHeight="true" outlineLevel="0" collapsed="false">
      <c r="A47" s="41" t="n">
        <v>1</v>
      </c>
      <c r="B47" s="42" t="s">
        <v>38</v>
      </c>
      <c r="C47" s="42"/>
      <c r="D47" s="42"/>
      <c r="E47" s="42"/>
      <c r="F47" s="43" t="s">
        <v>39</v>
      </c>
      <c r="G47" s="43"/>
      <c r="H47" s="0"/>
      <c r="I47" s="0"/>
      <c r="J47" s="0"/>
      <c r="K47" s="0"/>
      <c r="L47" s="0"/>
    </row>
    <row r="48" customFormat="false" ht="14.25" hidden="false" customHeight="true" outlineLevel="0" collapsed="false">
      <c r="A48" s="44" t="s">
        <v>6</v>
      </c>
      <c r="B48" s="45" t="s">
        <v>40</v>
      </c>
      <c r="C48" s="45"/>
      <c r="D48" s="45"/>
      <c r="E48" s="45"/>
      <c r="F48" s="46" t="n">
        <v>1046.4</v>
      </c>
      <c r="G48" s="46"/>
      <c r="H48" s="0"/>
      <c r="I48" s="47"/>
      <c r="J48" s="47"/>
      <c r="K48" s="0"/>
      <c r="L48" s="0"/>
    </row>
    <row r="49" customFormat="false" ht="14.25" hidden="false" customHeight="true" outlineLevel="0" collapsed="false">
      <c r="A49" s="48" t="s">
        <v>8</v>
      </c>
      <c r="B49" s="49" t="s">
        <v>41</v>
      </c>
      <c r="C49" s="49"/>
      <c r="D49" s="49"/>
      <c r="E49" s="49"/>
      <c r="F49" s="50" t="n">
        <v>0</v>
      </c>
      <c r="G49" s="50"/>
      <c r="H49" s="0"/>
      <c r="I49" s="51"/>
      <c r="J49" s="47"/>
      <c r="K49" s="0"/>
      <c r="L49" s="0"/>
    </row>
    <row r="50" customFormat="false" ht="14.25" hidden="false" customHeight="true" outlineLevel="0" collapsed="false">
      <c r="A50" s="48" t="s">
        <v>11</v>
      </c>
      <c r="B50" s="49" t="s">
        <v>42</v>
      </c>
      <c r="C50" s="49"/>
      <c r="D50" s="49"/>
      <c r="E50" s="49"/>
      <c r="F50" s="50" t="n">
        <v>0</v>
      </c>
      <c r="G50" s="50"/>
      <c r="H50" s="0"/>
      <c r="I50" s="51"/>
      <c r="J50" s="47"/>
      <c r="K50" s="0"/>
      <c r="L50" s="0"/>
    </row>
    <row r="51" customFormat="false" ht="14.25" hidden="false" customHeight="true" outlineLevel="0" collapsed="false">
      <c r="A51" s="48" t="s">
        <v>14</v>
      </c>
      <c r="B51" s="49" t="s">
        <v>43</v>
      </c>
      <c r="C51" s="49"/>
      <c r="D51" s="49"/>
      <c r="E51" s="49"/>
      <c r="F51" s="50" t="n">
        <v>0</v>
      </c>
      <c r="G51" s="50"/>
      <c r="H51" s="0"/>
      <c r="I51" s="51"/>
      <c r="J51" s="47"/>
      <c r="K51" s="0"/>
      <c r="L51" s="0"/>
    </row>
    <row r="52" customFormat="false" ht="14.25" hidden="false" customHeight="true" outlineLevel="0" collapsed="false">
      <c r="A52" s="48" t="s">
        <v>44</v>
      </c>
      <c r="B52" s="52" t="s">
        <v>45</v>
      </c>
      <c r="C52" s="52"/>
      <c r="D52" s="52"/>
      <c r="E52" s="52"/>
      <c r="F52" s="50" t="n">
        <v>0</v>
      </c>
      <c r="G52" s="50"/>
      <c r="H52" s="0"/>
      <c r="I52" s="51"/>
      <c r="J52" s="47"/>
      <c r="K52" s="0"/>
      <c r="L52" s="0"/>
    </row>
    <row r="53" customFormat="false" ht="14.25" hidden="false" customHeight="true" outlineLevel="0" collapsed="false">
      <c r="A53" s="48" t="s">
        <v>46</v>
      </c>
      <c r="B53" s="52" t="s">
        <v>47</v>
      </c>
      <c r="C53" s="52"/>
      <c r="D53" s="52"/>
      <c r="E53" s="52"/>
      <c r="F53" s="50" t="n">
        <v>0</v>
      </c>
      <c r="G53" s="50"/>
      <c r="H53" s="0"/>
      <c r="I53" s="51"/>
      <c r="J53" s="47"/>
      <c r="K53" s="0"/>
      <c r="L53" s="0"/>
    </row>
    <row r="54" customFormat="false" ht="14.25" hidden="false" customHeight="true" outlineLevel="0" collapsed="false">
      <c r="A54" s="48" t="s">
        <v>48</v>
      </c>
      <c r="B54" s="52" t="s">
        <v>49</v>
      </c>
      <c r="C54" s="52"/>
      <c r="D54" s="52"/>
      <c r="E54" s="52"/>
      <c r="F54" s="50" t="n">
        <v>0</v>
      </c>
      <c r="G54" s="50"/>
      <c r="H54" s="0"/>
      <c r="I54" s="51"/>
      <c r="J54" s="47"/>
      <c r="K54" s="0"/>
      <c r="L54" s="0"/>
    </row>
    <row r="55" customFormat="false" ht="14.25" hidden="false" customHeight="true" outlineLevel="0" collapsed="false">
      <c r="A55" s="53" t="s">
        <v>50</v>
      </c>
      <c r="B55" s="53"/>
      <c r="C55" s="53"/>
      <c r="D55" s="53"/>
      <c r="E55" s="53"/>
      <c r="F55" s="54" t="n">
        <f aca="false">F48+F49+F50+F51+F52+F53+F54</f>
        <v>1046.4</v>
      </c>
      <c r="G55" s="54"/>
      <c r="H55" s="0"/>
      <c r="I55" s="0"/>
      <c r="J55" s="0"/>
      <c r="K55" s="0"/>
      <c r="L55" s="0"/>
    </row>
    <row r="56" customFormat="false" ht="14.25" hidden="false" customHeight="true" outlineLevel="0" collapsed="false">
      <c r="A56" s="0"/>
      <c r="B56" s="0"/>
      <c r="C56" s="0"/>
      <c r="D56" s="0"/>
      <c r="E56" s="0"/>
      <c r="F56" s="0"/>
      <c r="G56" s="0"/>
      <c r="H56" s="0"/>
      <c r="I56" s="0"/>
      <c r="J56" s="0"/>
      <c r="K56" s="0"/>
      <c r="L56" s="0"/>
    </row>
    <row r="57" customFormat="false" ht="12.75" hidden="false" customHeight="true" outlineLevel="0" collapsed="false">
      <c r="A57" s="26" t="s">
        <v>51</v>
      </c>
      <c r="B57" s="26"/>
      <c r="C57" s="26"/>
      <c r="D57" s="26"/>
      <c r="E57" s="26"/>
      <c r="F57" s="26"/>
      <c r="G57" s="26"/>
      <c r="H57" s="0"/>
      <c r="I57" s="0"/>
      <c r="J57" s="0"/>
      <c r="K57" s="0"/>
      <c r="L57" s="0"/>
    </row>
    <row r="58" customFormat="false" ht="12.75" hidden="false" customHeight="false" outlineLevel="0" collapsed="false">
      <c r="A58" s="26"/>
      <c r="B58" s="26"/>
      <c r="C58" s="26"/>
      <c r="D58" s="26"/>
      <c r="E58" s="26"/>
      <c r="F58" s="26"/>
      <c r="G58" s="26"/>
      <c r="H58" s="0"/>
      <c r="I58" s="0"/>
      <c r="J58" s="0"/>
      <c r="K58" s="0"/>
      <c r="L58" s="0"/>
    </row>
    <row r="59" customFormat="false" ht="14.25" hidden="false" customHeight="true" outlineLevel="0" collapsed="false">
      <c r="A59" s="26" t="s">
        <v>52</v>
      </c>
      <c r="B59" s="26"/>
      <c r="C59" s="26"/>
      <c r="D59" s="26"/>
      <c r="E59" s="26"/>
      <c r="F59" s="26"/>
      <c r="G59" s="26"/>
      <c r="H59" s="0"/>
      <c r="I59" s="0"/>
      <c r="J59" s="0"/>
      <c r="K59" s="0"/>
      <c r="L59" s="0"/>
    </row>
    <row r="60" customFormat="false" ht="14.25" hidden="false" customHeight="true" outlineLevel="0" collapsed="false">
      <c r="A60" s="26"/>
      <c r="B60" s="26"/>
      <c r="C60" s="26"/>
      <c r="D60" s="26"/>
      <c r="E60" s="26"/>
      <c r="F60" s="26"/>
      <c r="G60" s="26"/>
      <c r="H60" s="0"/>
      <c r="I60" s="0"/>
      <c r="J60" s="0"/>
      <c r="K60" s="0"/>
      <c r="L60" s="0"/>
    </row>
    <row r="61" customFormat="false" ht="14.25" hidden="false" customHeight="true" outlineLevel="0" collapsed="false">
      <c r="A61" s="26"/>
      <c r="B61" s="26"/>
      <c r="C61" s="26"/>
      <c r="D61" s="26"/>
      <c r="E61" s="26"/>
      <c r="F61" s="26"/>
      <c r="G61" s="26"/>
      <c r="H61" s="0"/>
      <c r="I61" s="0"/>
      <c r="J61" s="0"/>
      <c r="K61" s="0"/>
      <c r="L61" s="0"/>
    </row>
    <row r="62" customFormat="false" ht="12.75" hidden="false" customHeight="true" outlineLevel="0" collapsed="false">
      <c r="A62" s="55" t="s">
        <v>53</v>
      </c>
      <c r="B62" s="55"/>
      <c r="C62" s="55"/>
      <c r="D62" s="55"/>
      <c r="E62" s="55"/>
      <c r="F62" s="55"/>
      <c r="G62" s="55"/>
      <c r="H62" s="0"/>
      <c r="I62" s="0"/>
      <c r="J62" s="0"/>
      <c r="K62" s="0"/>
      <c r="L62" s="0"/>
    </row>
    <row r="63" customFormat="false" ht="12.75" hidden="false" customHeight="true" outlineLevel="0" collapsed="false">
      <c r="A63" s="28"/>
      <c r="B63" s="2"/>
      <c r="C63" s="2"/>
      <c r="D63" s="2"/>
      <c r="E63" s="2"/>
      <c r="F63" s="2"/>
      <c r="G63" s="2"/>
      <c r="H63" s="0"/>
      <c r="I63" s="0"/>
      <c r="J63" s="0"/>
      <c r="K63" s="0"/>
      <c r="L63" s="0"/>
    </row>
    <row r="64" customFormat="false" ht="12.75" hidden="false" customHeight="true" outlineLevel="0" collapsed="false">
      <c r="A64" s="26" t="s">
        <v>54</v>
      </c>
      <c r="B64" s="26"/>
      <c r="C64" s="26"/>
      <c r="D64" s="26"/>
      <c r="E64" s="26"/>
      <c r="F64" s="26"/>
      <c r="G64" s="26"/>
      <c r="H64" s="0"/>
      <c r="I64" s="0"/>
      <c r="J64" s="0"/>
      <c r="K64" s="0"/>
      <c r="L64" s="0"/>
    </row>
    <row r="65" customFormat="false" ht="12.75" hidden="false" customHeight="true" outlineLevel="0" collapsed="false">
      <c r="A65" s="3"/>
      <c r="B65" s="3"/>
      <c r="C65" s="3"/>
      <c r="D65" s="3"/>
      <c r="E65" s="3"/>
      <c r="F65" s="3"/>
      <c r="G65" s="3"/>
      <c r="H65" s="0"/>
      <c r="I65" s="0"/>
      <c r="J65" s="0"/>
      <c r="K65" s="0"/>
      <c r="L65" s="0"/>
    </row>
    <row r="66" customFormat="false" ht="12.75" hidden="false" customHeight="true" outlineLevel="0" collapsed="false">
      <c r="A66" s="56" t="s">
        <v>55</v>
      </c>
      <c r="B66" s="57" t="s">
        <v>56</v>
      </c>
      <c r="C66" s="57"/>
      <c r="D66" s="57"/>
      <c r="E66" s="57"/>
      <c r="F66" s="57" t="s">
        <v>57</v>
      </c>
      <c r="G66" s="58" t="s">
        <v>39</v>
      </c>
      <c r="H66" s="0"/>
      <c r="I66" s="0"/>
      <c r="J66" s="0"/>
      <c r="K66" s="0"/>
      <c r="L66" s="0"/>
    </row>
    <row r="67" customFormat="false" ht="12.75" hidden="false" customHeight="true" outlineLevel="0" collapsed="false">
      <c r="A67" s="59" t="s">
        <v>6</v>
      </c>
      <c r="B67" s="60" t="s">
        <v>58</v>
      </c>
      <c r="C67" s="60"/>
      <c r="D67" s="60"/>
      <c r="E67" s="60"/>
      <c r="F67" s="61" t="n">
        <v>0.0833</v>
      </c>
      <c r="G67" s="62" t="n">
        <f aca="false">F55*F67</f>
        <v>87.16512</v>
      </c>
      <c r="H67" s="0"/>
      <c r="I67" s="0"/>
      <c r="J67" s="0"/>
      <c r="K67" s="0"/>
      <c r="L67" s="0"/>
    </row>
    <row r="68" customFormat="false" ht="12.75" hidden="false" customHeight="true" outlineLevel="0" collapsed="false">
      <c r="A68" s="12" t="s">
        <v>8</v>
      </c>
      <c r="B68" s="52" t="s">
        <v>59</v>
      </c>
      <c r="C68" s="52"/>
      <c r="D68" s="52"/>
      <c r="E68" s="52"/>
      <c r="F68" s="63" t="n">
        <v>0.0278</v>
      </c>
      <c r="G68" s="62" t="n">
        <f aca="false">F55*F68</f>
        <v>29.08992</v>
      </c>
      <c r="H68" s="0"/>
      <c r="I68" s="0"/>
      <c r="J68" s="0"/>
      <c r="K68" s="0"/>
      <c r="L68" s="0"/>
    </row>
    <row r="69" customFormat="false" ht="12.75" hidden="false" customHeight="true" outlineLevel="0" collapsed="false">
      <c r="A69" s="64" t="s">
        <v>60</v>
      </c>
      <c r="B69" s="64"/>
      <c r="C69" s="64"/>
      <c r="D69" s="64"/>
      <c r="E69" s="64"/>
      <c r="F69" s="65" t="n">
        <f aca="false">F67+F68</f>
        <v>0.1111</v>
      </c>
      <c r="G69" s="66" t="n">
        <f aca="false">G67+G68</f>
        <v>116.25504</v>
      </c>
      <c r="H69" s="0"/>
      <c r="I69" s="0"/>
      <c r="J69" s="0"/>
      <c r="K69" s="0"/>
      <c r="L69" s="0"/>
    </row>
    <row r="70" customFormat="false" ht="12.75" hidden="false" customHeight="false" outlineLevel="0" collapsed="false">
      <c r="A70" s="23"/>
      <c r="B70" s="35"/>
      <c r="C70" s="35"/>
      <c r="D70" s="35"/>
      <c r="E70" s="35"/>
      <c r="F70" s="67"/>
      <c r="G70" s="68"/>
      <c r="H70" s="0"/>
      <c r="I70" s="0"/>
      <c r="J70" s="0"/>
      <c r="K70" s="0"/>
      <c r="L70" s="0"/>
    </row>
    <row r="71" customFormat="false" ht="12.75" hidden="false" customHeight="true" outlineLevel="0" collapsed="false">
      <c r="A71" s="35" t="s">
        <v>61</v>
      </c>
      <c r="B71" s="35"/>
      <c r="C71" s="35"/>
      <c r="D71" s="35"/>
      <c r="E71" s="35"/>
      <c r="F71" s="35"/>
      <c r="G71" s="35"/>
      <c r="H71" s="0"/>
      <c r="I71" s="0"/>
      <c r="J71" s="0"/>
      <c r="K71" s="0"/>
      <c r="L71" s="0"/>
    </row>
    <row r="72" customFormat="false" ht="12.75" hidden="false" customHeight="true" outlineLevel="0" collapsed="false">
      <c r="A72" s="35"/>
      <c r="B72" s="35"/>
      <c r="C72" s="35"/>
      <c r="D72" s="35"/>
      <c r="E72" s="35"/>
      <c r="F72" s="35"/>
      <c r="G72" s="35"/>
      <c r="H72" s="0"/>
      <c r="I72" s="0"/>
      <c r="J72" s="0"/>
      <c r="K72" s="0"/>
      <c r="L72" s="0"/>
    </row>
    <row r="73" customFormat="false" ht="12.75" hidden="false" customHeight="false" outlineLevel="0" collapsed="false">
      <c r="A73" s="35"/>
      <c r="B73" s="35"/>
      <c r="C73" s="35"/>
      <c r="D73" s="35"/>
      <c r="E73" s="35"/>
      <c r="F73" s="35"/>
      <c r="G73" s="35"/>
      <c r="H73" s="0"/>
      <c r="I73" s="0"/>
      <c r="J73" s="0"/>
      <c r="K73" s="0"/>
      <c r="L73" s="0"/>
    </row>
    <row r="74" customFormat="false" ht="12.75" hidden="false" customHeight="true" outlineLevel="0" collapsed="false">
      <c r="A74" s="35" t="s">
        <v>62</v>
      </c>
      <c r="B74" s="35"/>
      <c r="C74" s="35"/>
      <c r="D74" s="35"/>
      <c r="E74" s="35"/>
      <c r="F74" s="35"/>
      <c r="G74" s="35"/>
      <c r="H74" s="0"/>
      <c r="I74" s="0"/>
      <c r="J74" s="0"/>
      <c r="K74" s="0"/>
      <c r="L74" s="0"/>
    </row>
    <row r="75" customFormat="false" ht="12.75" hidden="false" customHeight="true" outlineLevel="0" collapsed="false">
      <c r="A75" s="35"/>
      <c r="B75" s="35"/>
      <c r="C75" s="35"/>
      <c r="D75" s="35"/>
      <c r="E75" s="35"/>
      <c r="F75" s="35"/>
      <c r="G75" s="35"/>
      <c r="H75" s="0"/>
      <c r="I75" s="0"/>
      <c r="J75" s="0"/>
      <c r="K75" s="0"/>
      <c r="L75" s="0"/>
    </row>
    <row r="76" customFormat="false" ht="12.75" hidden="false" customHeight="true" outlineLevel="0" collapsed="false">
      <c r="A76" s="3"/>
      <c r="B76" s="2"/>
      <c r="C76" s="2"/>
      <c r="D76" s="2"/>
      <c r="E76" s="2"/>
      <c r="F76" s="2"/>
      <c r="G76" s="2"/>
      <c r="H76" s="0"/>
      <c r="I76" s="0"/>
      <c r="J76" s="0"/>
      <c r="K76" s="0"/>
      <c r="L76" s="0"/>
    </row>
    <row r="77" customFormat="false" ht="12.75" hidden="false" customHeight="true" outlineLevel="0" collapsed="false">
      <c r="A77" s="26" t="s">
        <v>63</v>
      </c>
      <c r="B77" s="26"/>
      <c r="C77" s="26"/>
      <c r="D77" s="26"/>
      <c r="E77" s="26"/>
      <c r="F77" s="26"/>
      <c r="G77" s="26"/>
      <c r="H77" s="0"/>
      <c r="I77" s="0"/>
      <c r="J77" s="0"/>
      <c r="K77" s="0"/>
      <c r="L77" s="0"/>
    </row>
    <row r="78" customFormat="false" ht="12.75" hidden="false" customHeight="false" outlineLevel="0" collapsed="false">
      <c r="A78" s="26"/>
      <c r="B78" s="26"/>
      <c r="C78" s="26"/>
      <c r="D78" s="26"/>
      <c r="E78" s="26"/>
      <c r="F78" s="26"/>
      <c r="G78" s="26"/>
      <c r="H78" s="0"/>
      <c r="I78" s="0"/>
      <c r="J78" s="0"/>
      <c r="K78" s="0"/>
      <c r="L78" s="0"/>
    </row>
    <row r="79" customFormat="false" ht="12.75" hidden="false" customHeight="true" outlineLevel="0" collapsed="false">
      <c r="A79" s="69" t="s">
        <v>64</v>
      </c>
      <c r="B79" s="69"/>
      <c r="C79" s="69"/>
      <c r="D79" s="69"/>
      <c r="E79" s="69"/>
      <c r="F79" s="69"/>
      <c r="G79" s="70" t="n">
        <f aca="false">F55+G69</f>
        <v>1162.65504</v>
      </c>
      <c r="H79" s="0"/>
      <c r="I79" s="0"/>
      <c r="J79" s="0"/>
      <c r="K79" s="0"/>
      <c r="L79" s="0"/>
    </row>
    <row r="80" customFormat="false" ht="12.75" hidden="false" customHeight="true" outlineLevel="0" collapsed="false">
      <c r="A80" s="71"/>
      <c r="B80" s="2"/>
      <c r="C80" s="2"/>
      <c r="D80" s="2"/>
      <c r="E80" s="2"/>
      <c r="F80" s="2"/>
      <c r="G80" s="2"/>
      <c r="H80" s="0"/>
      <c r="I80" s="0"/>
      <c r="J80" s="0"/>
      <c r="K80" s="0"/>
      <c r="L80" s="0"/>
    </row>
    <row r="81" customFormat="false" ht="12.75" hidden="false" customHeight="true" outlineLevel="0" collapsed="false">
      <c r="A81" s="72" t="s">
        <v>65</v>
      </c>
      <c r="B81" s="57" t="s">
        <v>66</v>
      </c>
      <c r="C81" s="57"/>
      <c r="D81" s="57"/>
      <c r="E81" s="57"/>
      <c r="F81" s="57" t="s">
        <v>67</v>
      </c>
      <c r="G81" s="58" t="s">
        <v>68</v>
      </c>
      <c r="H81" s="0"/>
      <c r="I81" s="0"/>
      <c r="J81" s="0"/>
      <c r="K81" s="0"/>
      <c r="L81" s="0"/>
    </row>
    <row r="82" customFormat="false" ht="12.75" hidden="false" customHeight="true" outlineLevel="0" collapsed="false">
      <c r="A82" s="48" t="s">
        <v>6</v>
      </c>
      <c r="B82" s="49" t="s">
        <v>69</v>
      </c>
      <c r="C82" s="49"/>
      <c r="D82" s="49"/>
      <c r="E82" s="49"/>
      <c r="F82" s="73" t="n">
        <v>0.2</v>
      </c>
      <c r="G82" s="62" t="n">
        <f aca="false">G79*F82</f>
        <v>232.531008</v>
      </c>
      <c r="H82" s="0"/>
      <c r="I82" s="0"/>
      <c r="J82" s="0"/>
      <c r="K82" s="0"/>
      <c r="L82" s="0"/>
    </row>
    <row r="83" customFormat="false" ht="12.75" hidden="false" customHeight="true" outlineLevel="0" collapsed="false">
      <c r="A83" s="48" t="s">
        <v>8</v>
      </c>
      <c r="B83" s="49" t="s">
        <v>70</v>
      </c>
      <c r="C83" s="49"/>
      <c r="D83" s="49"/>
      <c r="E83" s="49"/>
      <c r="F83" s="73" t="n">
        <v>0.025</v>
      </c>
      <c r="G83" s="62" t="n">
        <f aca="false">G79*F83</f>
        <v>29.066376</v>
      </c>
      <c r="H83" s="0"/>
      <c r="I83" s="0"/>
      <c r="J83" s="0"/>
      <c r="K83" s="0"/>
      <c r="L83" s="0"/>
    </row>
    <row r="84" customFormat="false" ht="12.75" hidden="false" customHeight="true" outlineLevel="0" collapsed="false">
      <c r="A84" s="48" t="s">
        <v>11</v>
      </c>
      <c r="B84" s="49" t="s">
        <v>71</v>
      </c>
      <c r="C84" s="49"/>
      <c r="D84" s="49"/>
      <c r="E84" s="49"/>
      <c r="F84" s="73" t="n">
        <v>0.03</v>
      </c>
      <c r="G84" s="62" t="n">
        <f aca="false">G79*F84</f>
        <v>34.8796512</v>
      </c>
      <c r="H84" s="0"/>
      <c r="I84" s="0"/>
      <c r="J84" s="0"/>
      <c r="K84" s="0"/>
      <c r="L84" s="0"/>
    </row>
    <row r="85" customFormat="false" ht="12.75" hidden="false" customHeight="true" outlineLevel="0" collapsed="false">
      <c r="A85" s="48" t="s">
        <v>14</v>
      </c>
      <c r="B85" s="49" t="s">
        <v>72</v>
      </c>
      <c r="C85" s="49"/>
      <c r="D85" s="49"/>
      <c r="E85" s="49"/>
      <c r="F85" s="73" t="n">
        <v>0.015</v>
      </c>
      <c r="G85" s="62" t="n">
        <f aca="false">G79*F85</f>
        <v>17.4398256</v>
      </c>
      <c r="H85" s="0"/>
      <c r="I85" s="0"/>
      <c r="J85" s="0"/>
      <c r="K85" s="0"/>
      <c r="L85" s="0"/>
    </row>
    <row r="86" customFormat="false" ht="12.75" hidden="false" customHeight="true" outlineLevel="0" collapsed="false">
      <c r="A86" s="48" t="s">
        <v>44</v>
      </c>
      <c r="B86" s="49" t="s">
        <v>73</v>
      </c>
      <c r="C86" s="49"/>
      <c r="D86" s="49"/>
      <c r="E86" s="49"/>
      <c r="F86" s="73" t="n">
        <v>0.01</v>
      </c>
      <c r="G86" s="62" t="n">
        <f aca="false">G79*F86</f>
        <v>11.6265504</v>
      </c>
      <c r="H86" s="0"/>
      <c r="I86" s="0"/>
      <c r="J86" s="0"/>
      <c r="K86" s="0"/>
      <c r="L86" s="0"/>
    </row>
    <row r="87" customFormat="false" ht="12.75" hidden="false" customHeight="true" outlineLevel="0" collapsed="false">
      <c r="A87" s="48" t="s">
        <v>46</v>
      </c>
      <c r="B87" s="49" t="s">
        <v>74</v>
      </c>
      <c r="C87" s="49"/>
      <c r="D87" s="49"/>
      <c r="E87" s="49"/>
      <c r="F87" s="73" t="n">
        <v>0.006</v>
      </c>
      <c r="G87" s="62" t="n">
        <f aca="false">G79*F87</f>
        <v>6.97593024</v>
      </c>
      <c r="H87" s="0"/>
      <c r="I87" s="0"/>
      <c r="J87" s="0"/>
      <c r="K87" s="0"/>
      <c r="L87" s="0"/>
    </row>
    <row r="88" customFormat="false" ht="12.75" hidden="false" customHeight="true" outlineLevel="0" collapsed="false">
      <c r="A88" s="48" t="s">
        <v>48</v>
      </c>
      <c r="B88" s="13" t="s">
        <v>75</v>
      </c>
      <c r="C88" s="13"/>
      <c r="D88" s="13"/>
      <c r="E88" s="13"/>
      <c r="F88" s="73" t="n">
        <v>0.002</v>
      </c>
      <c r="G88" s="62" t="n">
        <f aca="false">G79*F88</f>
        <v>2.32531008</v>
      </c>
      <c r="H88" s="0"/>
      <c r="I88" s="0"/>
      <c r="J88" s="0"/>
      <c r="K88" s="0"/>
      <c r="L88" s="0"/>
    </row>
    <row r="89" customFormat="false" ht="12.75" hidden="false" customHeight="true" outlineLevel="0" collapsed="false">
      <c r="A89" s="48" t="s">
        <v>76</v>
      </c>
      <c r="B89" s="13" t="s">
        <v>77</v>
      </c>
      <c r="C89" s="13"/>
      <c r="D89" s="13"/>
      <c r="E89" s="13"/>
      <c r="F89" s="73" t="n">
        <v>0.08</v>
      </c>
      <c r="G89" s="62" t="n">
        <f aca="false">G79*F89</f>
        <v>93.0124032</v>
      </c>
      <c r="H89" s="0"/>
      <c r="I89" s="0"/>
      <c r="J89" s="0"/>
      <c r="K89" s="0"/>
      <c r="L89" s="0"/>
    </row>
    <row r="90" customFormat="false" ht="12.75" hidden="false" customHeight="true" outlineLevel="0" collapsed="false">
      <c r="A90" s="74"/>
      <c r="B90" s="75" t="s">
        <v>78</v>
      </c>
      <c r="C90" s="75"/>
      <c r="D90" s="75"/>
      <c r="E90" s="75"/>
      <c r="F90" s="76" t="n">
        <f aca="false">F82+F83+F84+F85+F86+F87+F88+F89</f>
        <v>0.368</v>
      </c>
      <c r="G90" s="77" t="n">
        <f aca="false">SUM(G82:G89)</f>
        <v>427.85705472</v>
      </c>
      <c r="H90" s="0"/>
      <c r="I90" s="0"/>
      <c r="J90" s="0"/>
      <c r="K90" s="0"/>
      <c r="L90" s="0"/>
    </row>
    <row r="91" customFormat="false" ht="12.75" hidden="false" customHeight="true" outlineLevel="0" collapsed="false">
      <c r="A91" s="3"/>
      <c r="B91" s="2"/>
      <c r="C91" s="2"/>
      <c r="D91" s="2"/>
      <c r="E91" s="2"/>
      <c r="F91" s="2"/>
      <c r="G91" s="2"/>
      <c r="H91" s="0"/>
      <c r="I91" s="0"/>
      <c r="J91" s="0"/>
      <c r="K91" s="0"/>
      <c r="L91" s="0"/>
    </row>
    <row r="92" customFormat="false" ht="12.75" hidden="false" customHeight="true" outlineLevel="0" collapsed="false">
      <c r="A92" s="35" t="s">
        <v>79</v>
      </c>
      <c r="B92" s="35"/>
      <c r="C92" s="35"/>
      <c r="D92" s="35"/>
      <c r="E92" s="35"/>
      <c r="F92" s="35"/>
      <c r="G92" s="35"/>
      <c r="H92" s="0"/>
      <c r="I92" s="0"/>
      <c r="J92" s="0"/>
      <c r="K92" s="0"/>
      <c r="L92" s="0"/>
    </row>
    <row r="93" customFormat="false" ht="12.75" hidden="false" customHeight="true" outlineLevel="0" collapsed="false">
      <c r="A93" s="35"/>
      <c r="B93" s="35"/>
      <c r="C93" s="35"/>
      <c r="D93" s="35"/>
      <c r="E93" s="35"/>
      <c r="F93" s="35"/>
      <c r="G93" s="35"/>
      <c r="H93" s="0"/>
      <c r="I93" s="0"/>
      <c r="J93" s="0"/>
      <c r="K93" s="0"/>
      <c r="L93" s="0"/>
    </row>
    <row r="94" customFormat="false" ht="12.75" hidden="false" customHeight="true" outlineLevel="0" collapsed="false">
      <c r="A94" s="3"/>
      <c r="B94" s="2"/>
      <c r="C94" s="2"/>
      <c r="D94" s="2"/>
      <c r="E94" s="2"/>
      <c r="F94" s="2"/>
      <c r="G94" s="2"/>
      <c r="H94" s="0"/>
      <c r="I94" s="0"/>
      <c r="J94" s="0"/>
      <c r="K94" s="0"/>
      <c r="L94" s="0"/>
    </row>
    <row r="95" customFormat="false" ht="12.75" hidden="false" customHeight="true" outlineLevel="0" collapsed="false">
      <c r="A95" s="35" t="s">
        <v>80</v>
      </c>
      <c r="B95" s="35"/>
      <c r="C95" s="35"/>
      <c r="D95" s="35"/>
      <c r="E95" s="35"/>
      <c r="F95" s="35"/>
      <c r="G95" s="35"/>
      <c r="H95" s="0"/>
      <c r="I95" s="0"/>
      <c r="J95" s="0"/>
      <c r="K95" s="0"/>
      <c r="L95" s="0"/>
    </row>
    <row r="96" customFormat="false" ht="12.75" hidden="false" customHeight="true" outlineLevel="0" collapsed="false">
      <c r="A96" s="35"/>
      <c r="B96" s="35"/>
      <c r="C96" s="35"/>
      <c r="D96" s="35"/>
      <c r="E96" s="35"/>
      <c r="F96" s="35"/>
      <c r="G96" s="35"/>
      <c r="H96" s="0"/>
      <c r="I96" s="0"/>
      <c r="J96" s="0"/>
      <c r="K96" s="0"/>
      <c r="L96" s="0"/>
    </row>
    <row r="97" customFormat="false" ht="12.75" hidden="false" customHeight="true" outlineLevel="0" collapsed="false">
      <c r="A97" s="3"/>
      <c r="B97" s="2"/>
      <c r="C97" s="2"/>
      <c r="D97" s="2"/>
      <c r="E97" s="2"/>
      <c r="F97" s="2"/>
      <c r="G97" s="2"/>
      <c r="H97" s="0"/>
      <c r="I97" s="0"/>
      <c r="J97" s="0"/>
      <c r="K97" s="0"/>
      <c r="L97" s="0"/>
    </row>
    <row r="98" customFormat="false" ht="12.75" hidden="false" customHeight="true" outlineLevel="0" collapsed="false">
      <c r="A98" s="35" t="s">
        <v>81</v>
      </c>
      <c r="B98" s="35"/>
      <c r="C98" s="35"/>
      <c r="D98" s="35"/>
      <c r="E98" s="35"/>
      <c r="F98" s="35"/>
      <c r="G98" s="35"/>
      <c r="H98" s="0"/>
      <c r="I98" s="0"/>
      <c r="J98" s="0"/>
      <c r="K98" s="0"/>
      <c r="L98" s="0"/>
    </row>
    <row r="99" customFormat="false" ht="12.75" hidden="false" customHeight="true" outlineLevel="0" collapsed="false">
      <c r="A99" s="26"/>
      <c r="B99" s="78"/>
      <c r="C99" s="78"/>
      <c r="D99" s="78"/>
      <c r="E99" s="78"/>
      <c r="F99" s="78"/>
      <c r="G99" s="78"/>
      <c r="H99" s="0"/>
      <c r="I99" s="0"/>
      <c r="J99" s="0"/>
      <c r="K99" s="0"/>
      <c r="L99" s="0"/>
    </row>
    <row r="100" customFormat="false" ht="12.75" hidden="false" customHeight="true" outlineLevel="0" collapsed="false">
      <c r="A100" s="79" t="s">
        <v>82</v>
      </c>
      <c r="B100" s="79"/>
      <c r="C100" s="79"/>
      <c r="D100" s="79"/>
      <c r="E100" s="79"/>
      <c r="F100" s="79"/>
      <c r="G100" s="79"/>
      <c r="H100" s="0"/>
      <c r="I100" s="0"/>
      <c r="J100" s="0"/>
      <c r="K100" s="0"/>
      <c r="L100" s="0"/>
    </row>
    <row r="101" customFormat="false" ht="12.75" hidden="false" customHeight="true" outlineLevel="0" collapsed="false">
      <c r="A101" s="3"/>
      <c r="B101" s="2"/>
      <c r="C101" s="2"/>
      <c r="D101" s="2"/>
      <c r="E101" s="2"/>
      <c r="F101" s="2"/>
      <c r="G101" s="2"/>
      <c r="H101" s="0"/>
      <c r="I101" s="0"/>
      <c r="J101" s="0"/>
      <c r="K101" s="0"/>
      <c r="L101" s="0"/>
    </row>
    <row r="102" customFormat="false" ht="14.25" hidden="false" customHeight="true" outlineLevel="0" collapsed="false">
      <c r="A102" s="72" t="s">
        <v>83</v>
      </c>
      <c r="B102" s="80" t="s">
        <v>84</v>
      </c>
      <c r="C102" s="80"/>
      <c r="D102" s="80"/>
      <c r="E102" s="80"/>
      <c r="F102" s="81" t="s">
        <v>39</v>
      </c>
      <c r="G102" s="81"/>
      <c r="H102" s="0"/>
      <c r="I102" s="0"/>
      <c r="J102" s="0"/>
      <c r="K102" s="0"/>
      <c r="L102" s="0"/>
    </row>
    <row r="103" customFormat="false" ht="14.25" hidden="false" customHeight="true" outlineLevel="0" collapsed="false">
      <c r="A103" s="48" t="s">
        <v>6</v>
      </c>
      <c r="B103" s="49" t="s">
        <v>85</v>
      </c>
      <c r="C103" s="49"/>
      <c r="D103" s="49"/>
      <c r="E103" s="49"/>
      <c r="F103" s="82" t="n">
        <v>0</v>
      </c>
      <c r="G103" s="82"/>
      <c r="H103" s="0"/>
      <c r="I103" s="0"/>
      <c r="J103" s="0"/>
      <c r="K103" s="0"/>
      <c r="L103" s="0"/>
    </row>
    <row r="104" customFormat="false" ht="14.25" hidden="false" customHeight="true" outlineLevel="0" collapsed="false">
      <c r="A104" s="48" t="s">
        <v>8</v>
      </c>
      <c r="B104" s="49" t="s">
        <v>86</v>
      </c>
      <c r="C104" s="49"/>
      <c r="D104" s="49"/>
      <c r="E104" s="49"/>
      <c r="F104" s="83" t="n">
        <f aca="false">22*7.08</f>
        <v>155.76</v>
      </c>
      <c r="G104" s="83"/>
      <c r="H104" s="0"/>
      <c r="I104" s="0"/>
      <c r="J104" s="0"/>
      <c r="K104" s="0"/>
      <c r="L104" s="0"/>
    </row>
    <row r="105" customFormat="false" ht="14.25" hidden="false" customHeight="true" outlineLevel="0" collapsed="false">
      <c r="A105" s="48" t="s">
        <v>11</v>
      </c>
      <c r="B105" s="49" t="s">
        <v>87</v>
      </c>
      <c r="C105" s="49"/>
      <c r="D105" s="49"/>
      <c r="E105" s="49"/>
      <c r="F105" s="84" t="n">
        <v>40.2</v>
      </c>
      <c r="G105" s="84"/>
      <c r="H105" s="85"/>
      <c r="I105" s="0"/>
      <c r="J105" s="0"/>
      <c r="K105" s="0"/>
      <c r="L105" s="0"/>
    </row>
    <row r="106" customFormat="false" ht="14.25" hidden="false" customHeight="true" outlineLevel="0" collapsed="false">
      <c r="A106" s="48" t="s">
        <v>14</v>
      </c>
      <c r="B106" s="49" t="s">
        <v>88</v>
      </c>
      <c r="C106" s="49"/>
      <c r="D106" s="49"/>
      <c r="E106" s="49"/>
      <c r="F106" s="84" t="n">
        <v>100</v>
      </c>
      <c r="G106" s="84"/>
      <c r="H106" s="85"/>
      <c r="I106" s="0"/>
      <c r="J106" s="0"/>
      <c r="K106" s="0"/>
      <c r="L106" s="0"/>
    </row>
    <row r="107" customFormat="false" ht="14.25" hidden="false" customHeight="true" outlineLevel="0" collapsed="false">
      <c r="A107" s="86" t="s">
        <v>50</v>
      </c>
      <c r="B107" s="86"/>
      <c r="C107" s="86"/>
      <c r="D107" s="86"/>
      <c r="E107" s="86"/>
      <c r="F107" s="77" t="n">
        <f aca="false">F103+F104+F105+F106</f>
        <v>295.96</v>
      </c>
      <c r="G107" s="77"/>
      <c r="H107" s="0"/>
      <c r="I107" s="0"/>
      <c r="J107" s="0"/>
      <c r="K107" s="0"/>
      <c r="L107" s="0"/>
    </row>
    <row r="108" customFormat="false" ht="12.75" hidden="false" customHeight="true" outlineLevel="0" collapsed="false">
      <c r="A108" s="24"/>
      <c r="B108" s="24"/>
      <c r="C108" s="24"/>
      <c r="D108" s="24"/>
      <c r="E108" s="24"/>
      <c r="F108" s="24"/>
      <c r="G108" s="24"/>
      <c r="H108" s="0"/>
      <c r="I108" s="0"/>
      <c r="J108" s="0"/>
      <c r="K108" s="0"/>
      <c r="L108" s="0"/>
    </row>
    <row r="109" customFormat="false" ht="12.75" hidden="false" customHeight="true" outlineLevel="0" collapsed="false">
      <c r="A109" s="35" t="s">
        <v>89</v>
      </c>
      <c r="B109" s="35"/>
      <c r="C109" s="35"/>
      <c r="D109" s="35"/>
      <c r="E109" s="35"/>
      <c r="F109" s="35"/>
      <c r="G109" s="35"/>
      <c r="H109" s="0"/>
      <c r="I109" s="0"/>
      <c r="J109" s="0"/>
      <c r="K109" s="0"/>
      <c r="L109" s="0"/>
    </row>
    <row r="110" customFormat="false" ht="14.25" hidden="false" customHeight="true" outlineLevel="0" collapsed="false">
      <c r="A110" s="0"/>
      <c r="B110" s="0"/>
      <c r="C110" s="0"/>
      <c r="D110" s="0"/>
      <c r="E110" s="0"/>
      <c r="F110" s="0"/>
      <c r="G110" s="0"/>
      <c r="H110" s="0"/>
      <c r="I110" s="0"/>
      <c r="J110" s="0"/>
      <c r="K110" s="0"/>
      <c r="L110" s="0"/>
    </row>
    <row r="111" customFormat="false" ht="14.25" hidden="false" customHeight="true" outlineLevel="0" collapsed="false">
      <c r="A111" s="35" t="s">
        <v>90</v>
      </c>
      <c r="B111" s="35"/>
      <c r="C111" s="35"/>
      <c r="D111" s="35"/>
      <c r="E111" s="35"/>
      <c r="F111" s="35"/>
      <c r="G111" s="35"/>
      <c r="H111" s="0"/>
      <c r="I111" s="0"/>
      <c r="J111" s="0"/>
      <c r="K111" s="0"/>
      <c r="L111" s="0"/>
    </row>
    <row r="112" customFormat="false" ht="14.25" hidden="false" customHeight="true" outlineLevel="0" collapsed="false">
      <c r="A112" s="35"/>
      <c r="B112" s="35"/>
      <c r="C112" s="35"/>
      <c r="D112" s="35"/>
      <c r="E112" s="35"/>
      <c r="F112" s="35"/>
      <c r="G112" s="35"/>
      <c r="H112" s="0"/>
      <c r="I112" s="0"/>
      <c r="J112" s="0"/>
      <c r="K112" s="0"/>
      <c r="L112" s="0"/>
    </row>
    <row r="113" customFormat="false" ht="14.25" hidden="false" customHeight="true" outlineLevel="0" collapsed="false">
      <c r="A113" s="0"/>
      <c r="B113" s="0"/>
      <c r="C113" s="0"/>
      <c r="D113" s="0"/>
      <c r="E113" s="0"/>
      <c r="F113" s="0"/>
      <c r="G113" s="0"/>
      <c r="H113" s="0"/>
      <c r="I113" s="0"/>
      <c r="J113" s="0"/>
      <c r="K113" s="0"/>
      <c r="L113" s="0"/>
    </row>
    <row r="114" customFormat="false" ht="14.25" hidden="false" customHeight="true" outlineLevel="0" collapsed="false">
      <c r="A114" s="26" t="s">
        <v>91</v>
      </c>
      <c r="B114" s="26"/>
      <c r="C114" s="26"/>
      <c r="D114" s="26"/>
      <c r="E114" s="26"/>
      <c r="F114" s="26"/>
      <c r="G114" s="26"/>
      <c r="H114" s="0"/>
      <c r="I114" s="0"/>
      <c r="J114" s="0"/>
      <c r="K114" s="0"/>
      <c r="L114" s="0"/>
    </row>
    <row r="115" customFormat="false" ht="14.25" hidden="false" customHeight="true" outlineLevel="0" collapsed="false">
      <c r="A115" s="0"/>
      <c r="B115" s="0"/>
      <c r="C115" s="0"/>
      <c r="D115" s="0"/>
      <c r="E115" s="0"/>
      <c r="F115" s="0"/>
      <c r="G115" s="0"/>
      <c r="H115" s="0"/>
      <c r="I115" s="0"/>
      <c r="J115" s="0"/>
      <c r="K115" s="0"/>
      <c r="L115" s="0"/>
    </row>
    <row r="116" customFormat="false" ht="14.25" hidden="false" customHeight="true" outlineLevel="0" collapsed="false">
      <c r="A116" s="72" t="n">
        <v>2</v>
      </c>
      <c r="B116" s="19" t="s">
        <v>92</v>
      </c>
      <c r="C116" s="19"/>
      <c r="D116" s="19"/>
      <c r="E116" s="19"/>
      <c r="F116" s="81" t="s">
        <v>39</v>
      </c>
      <c r="G116" s="81"/>
      <c r="H116" s="0"/>
      <c r="I116" s="0"/>
      <c r="J116" s="0"/>
      <c r="K116" s="0"/>
      <c r="L116" s="0"/>
    </row>
    <row r="117" customFormat="false" ht="14.85" hidden="false" customHeight="true" outlineLevel="0" collapsed="false">
      <c r="A117" s="48" t="s">
        <v>55</v>
      </c>
      <c r="B117" s="31" t="s">
        <v>93</v>
      </c>
      <c r="C117" s="31"/>
      <c r="D117" s="31"/>
      <c r="E117" s="31"/>
      <c r="F117" s="84" t="n">
        <f aca="false">G69</f>
        <v>116.25504</v>
      </c>
      <c r="G117" s="84"/>
      <c r="H117" s="0"/>
      <c r="I117" s="0"/>
      <c r="J117" s="0"/>
      <c r="K117" s="0"/>
      <c r="L117" s="0"/>
    </row>
    <row r="118" customFormat="false" ht="12.75" hidden="false" customHeight="true" outlineLevel="0" collapsed="false">
      <c r="A118" s="48" t="s">
        <v>65</v>
      </c>
      <c r="B118" s="31" t="s">
        <v>66</v>
      </c>
      <c r="C118" s="31"/>
      <c r="D118" s="31"/>
      <c r="E118" s="31"/>
      <c r="F118" s="84" t="n">
        <f aca="false">G90</f>
        <v>427.85705472</v>
      </c>
      <c r="G118" s="84"/>
      <c r="H118" s="0"/>
      <c r="I118" s="0"/>
      <c r="J118" s="0"/>
      <c r="K118" s="0"/>
      <c r="L118" s="0"/>
    </row>
    <row r="119" customFormat="false" ht="12.75" hidden="false" customHeight="true" outlineLevel="0" collapsed="false">
      <c r="A119" s="48" t="s">
        <v>83</v>
      </c>
      <c r="B119" s="31" t="s">
        <v>94</v>
      </c>
      <c r="C119" s="31"/>
      <c r="D119" s="31"/>
      <c r="E119" s="31"/>
      <c r="F119" s="84" t="n">
        <f aca="false">F107</f>
        <v>295.96</v>
      </c>
      <c r="G119" s="84"/>
      <c r="H119" s="0"/>
      <c r="I119" s="0"/>
      <c r="J119" s="0"/>
      <c r="K119" s="0"/>
      <c r="L119" s="0"/>
    </row>
    <row r="120" customFormat="false" ht="12.75" hidden="false" customHeight="true" outlineLevel="0" collapsed="false">
      <c r="A120" s="86" t="s">
        <v>50</v>
      </c>
      <c r="B120" s="86"/>
      <c r="C120" s="86"/>
      <c r="D120" s="86"/>
      <c r="E120" s="86"/>
      <c r="F120" s="77" t="n">
        <f aca="false">F117+F118+F119</f>
        <v>840.07209472</v>
      </c>
      <c r="G120" s="77"/>
      <c r="H120" s="0"/>
      <c r="I120" s="0"/>
      <c r="J120" s="0"/>
      <c r="K120" s="0"/>
      <c r="L120" s="0"/>
    </row>
    <row r="121" customFormat="false" ht="12.75" hidden="false" customHeight="true" outlineLevel="0" collapsed="false">
      <c r="A121" s="2"/>
      <c r="B121" s="2"/>
      <c r="C121" s="2"/>
      <c r="D121" s="2"/>
      <c r="E121" s="2"/>
      <c r="F121" s="2"/>
      <c r="G121" s="2"/>
      <c r="H121" s="0"/>
      <c r="I121" s="0"/>
      <c r="J121" s="0"/>
      <c r="K121" s="0"/>
      <c r="L121" s="0"/>
    </row>
    <row r="122" customFormat="false" ht="12.75" hidden="false" customHeight="true" outlineLevel="0" collapsed="false">
      <c r="A122" s="55" t="s">
        <v>95</v>
      </c>
      <c r="B122" s="55"/>
      <c r="C122" s="55"/>
      <c r="D122" s="55"/>
      <c r="E122" s="55"/>
      <c r="F122" s="55"/>
      <c r="G122" s="55"/>
      <c r="H122" s="0"/>
      <c r="I122" s="0"/>
      <c r="J122" s="0"/>
      <c r="K122" s="0"/>
      <c r="L122" s="0"/>
    </row>
    <row r="123" customFormat="false" ht="14.25" hidden="false" customHeight="true" outlineLevel="0" collapsed="false">
      <c r="A123" s="0"/>
      <c r="B123" s="2"/>
      <c r="C123" s="2"/>
      <c r="D123" s="2"/>
      <c r="E123" s="2"/>
      <c r="F123" s="2"/>
      <c r="G123" s="2"/>
      <c r="H123" s="0"/>
      <c r="I123" s="0"/>
      <c r="J123" s="0"/>
      <c r="K123" s="0"/>
      <c r="L123" s="0"/>
    </row>
    <row r="124" customFormat="false" ht="14.25" hidden="false" customHeight="true" outlineLevel="0" collapsed="false">
      <c r="A124" s="56" t="n">
        <v>3</v>
      </c>
      <c r="B124" s="57" t="s">
        <v>96</v>
      </c>
      <c r="C124" s="57"/>
      <c r="D124" s="57"/>
      <c r="E124" s="57"/>
      <c r="F124" s="57" t="s">
        <v>57</v>
      </c>
      <c r="G124" s="58" t="s">
        <v>39</v>
      </c>
      <c r="H124" s="0"/>
      <c r="I124" s="0"/>
      <c r="J124" s="0"/>
      <c r="K124" s="0"/>
      <c r="L124" s="0"/>
    </row>
    <row r="125" customFormat="false" ht="14.25" hidden="false" customHeight="true" outlineLevel="0" collapsed="false">
      <c r="A125" s="59" t="s">
        <v>6</v>
      </c>
      <c r="B125" s="10" t="s">
        <v>97</v>
      </c>
      <c r="C125" s="10"/>
      <c r="D125" s="10"/>
      <c r="E125" s="10"/>
      <c r="F125" s="87" t="n">
        <v>0.0042</v>
      </c>
      <c r="G125" s="88" t="n">
        <f aca="false">F55*F125</f>
        <v>4.39488</v>
      </c>
      <c r="H125" s="0"/>
      <c r="I125" s="0"/>
      <c r="J125" s="0"/>
      <c r="K125" s="0"/>
      <c r="L125" s="0"/>
    </row>
    <row r="126" customFormat="false" ht="12.75" hidden="false" customHeight="true" outlineLevel="0" collapsed="false">
      <c r="A126" s="12" t="s">
        <v>8</v>
      </c>
      <c r="B126" s="13" t="s">
        <v>98</v>
      </c>
      <c r="C126" s="13"/>
      <c r="D126" s="13"/>
      <c r="E126" s="13"/>
      <c r="F126" s="89" t="n">
        <v>0.0003</v>
      </c>
      <c r="G126" s="88" t="n">
        <f aca="false">F55*F126</f>
        <v>0.31392</v>
      </c>
      <c r="H126" s="0"/>
      <c r="I126" s="0"/>
      <c r="J126" s="0"/>
      <c r="K126" s="0"/>
      <c r="L126" s="0"/>
    </row>
    <row r="127" customFormat="false" ht="14.25" hidden="false" customHeight="true" outlineLevel="0" collapsed="false">
      <c r="A127" s="12" t="s">
        <v>11</v>
      </c>
      <c r="B127" s="13" t="s">
        <v>99</v>
      </c>
      <c r="C127" s="13"/>
      <c r="D127" s="13"/>
      <c r="E127" s="13"/>
      <c r="F127" s="89" t="n">
        <v>0.0435</v>
      </c>
      <c r="G127" s="88" t="n">
        <f aca="false">F55*F127</f>
        <v>45.5184</v>
      </c>
      <c r="H127" s="0"/>
      <c r="I127" s="0"/>
      <c r="J127" s="0"/>
      <c r="K127" s="0"/>
      <c r="L127" s="0"/>
    </row>
    <row r="128" customFormat="false" ht="14.25" hidden="false" customHeight="true" outlineLevel="0" collapsed="false">
      <c r="A128" s="12" t="s">
        <v>14</v>
      </c>
      <c r="B128" s="13" t="s">
        <v>100</v>
      </c>
      <c r="C128" s="13"/>
      <c r="D128" s="13"/>
      <c r="E128" s="13"/>
      <c r="F128" s="89" t="n">
        <v>0.0194</v>
      </c>
      <c r="G128" s="88" t="n">
        <f aca="false">F55*F128</f>
        <v>20.30016</v>
      </c>
      <c r="H128" s="0"/>
      <c r="I128" s="0"/>
      <c r="J128" s="0"/>
      <c r="K128" s="0"/>
      <c r="L128" s="0"/>
    </row>
    <row r="129" customFormat="false" ht="12.75" hidden="false" customHeight="true" outlineLevel="0" collapsed="false">
      <c r="A129" s="12" t="s">
        <v>44</v>
      </c>
      <c r="B129" s="13" t="s">
        <v>101</v>
      </c>
      <c r="C129" s="13"/>
      <c r="D129" s="13"/>
      <c r="E129" s="13"/>
      <c r="F129" s="89" t="n">
        <v>0.0072</v>
      </c>
      <c r="G129" s="32" t="n">
        <v>6.9</v>
      </c>
      <c r="H129" s="0"/>
      <c r="I129" s="90"/>
      <c r="J129" s="0"/>
      <c r="K129" s="0"/>
      <c r="L129" s="0"/>
    </row>
    <row r="130" customFormat="false" ht="12.75" hidden="false" customHeight="true" outlineLevel="0" collapsed="false">
      <c r="A130" s="91" t="s">
        <v>46</v>
      </c>
      <c r="B130" s="33" t="s">
        <v>102</v>
      </c>
      <c r="C130" s="33"/>
      <c r="D130" s="33"/>
      <c r="E130" s="33"/>
      <c r="F130" s="92" t="n">
        <v>0.0065</v>
      </c>
      <c r="G130" s="93" t="n">
        <f aca="false">F55*F130</f>
        <v>6.8016</v>
      </c>
      <c r="H130" s="0"/>
      <c r="I130" s="0"/>
      <c r="J130" s="0"/>
      <c r="K130" s="0"/>
      <c r="L130" s="0"/>
    </row>
    <row r="131" customFormat="false" ht="12.75" hidden="false" customHeight="true" outlineLevel="0" collapsed="false">
      <c r="A131" s="94"/>
      <c r="B131" s="95" t="s">
        <v>103</v>
      </c>
      <c r="C131" s="95"/>
      <c r="D131" s="95"/>
      <c r="E131" s="95"/>
      <c r="F131" s="96" t="n">
        <f aca="false">SUM(F125:F130)</f>
        <v>0.0811</v>
      </c>
      <c r="G131" s="97" t="n">
        <f aca="false">G125+G126+G127+G128+G129+G130</f>
        <v>84.22896</v>
      </c>
      <c r="H131" s="0"/>
      <c r="I131" s="0"/>
      <c r="J131" s="0"/>
      <c r="K131" s="0"/>
      <c r="L131" s="0"/>
    </row>
    <row r="132" customFormat="false" ht="12.75" hidden="false" customHeight="false" outlineLevel="0" collapsed="false">
      <c r="A132" s="98"/>
      <c r="B132" s="98"/>
      <c r="C132" s="98"/>
      <c r="D132" s="98"/>
      <c r="E132" s="98"/>
      <c r="F132" s="98"/>
      <c r="G132" s="98"/>
      <c r="H132" s="0"/>
      <c r="I132" s="0"/>
      <c r="J132" s="0"/>
      <c r="K132" s="0"/>
      <c r="L132" s="0"/>
    </row>
    <row r="133" customFormat="false" ht="12.75" hidden="false" customHeight="false" outlineLevel="0" collapsed="false">
      <c r="A133" s="55" t="s">
        <v>104</v>
      </c>
      <c r="B133" s="55"/>
      <c r="C133" s="55"/>
      <c r="D133" s="55"/>
      <c r="E133" s="55"/>
      <c r="F133" s="55"/>
      <c r="G133" s="55"/>
      <c r="H133" s="0"/>
      <c r="I133" s="0"/>
      <c r="J133" s="0"/>
      <c r="K133" s="0"/>
      <c r="L133" s="0"/>
    </row>
    <row r="134" customFormat="false" ht="12.75" hidden="false" customHeight="false" outlineLevel="0" collapsed="false">
      <c r="A134" s="98"/>
      <c r="B134" s="98"/>
      <c r="C134" s="98"/>
      <c r="D134" s="98"/>
      <c r="E134" s="98"/>
      <c r="F134" s="98"/>
      <c r="G134" s="98"/>
      <c r="H134" s="0"/>
      <c r="I134" s="0"/>
      <c r="J134" s="0"/>
      <c r="K134" s="0"/>
      <c r="L134" s="0"/>
    </row>
    <row r="135" customFormat="false" ht="35.25" hidden="false" customHeight="true" outlineLevel="0" collapsed="false">
      <c r="A135" s="35" t="s">
        <v>105</v>
      </c>
      <c r="B135" s="35"/>
      <c r="C135" s="35"/>
      <c r="D135" s="35"/>
      <c r="E135" s="35"/>
      <c r="F135" s="35"/>
      <c r="G135" s="35"/>
      <c r="H135" s="0"/>
      <c r="I135" s="0"/>
      <c r="J135" s="0"/>
      <c r="K135" s="0"/>
      <c r="L135" s="0"/>
    </row>
    <row r="136" customFormat="false" ht="12.75" hidden="false" customHeight="false" outlineLevel="0" collapsed="false">
      <c r="A136" s="98"/>
      <c r="B136" s="98"/>
      <c r="C136" s="98"/>
      <c r="D136" s="98"/>
      <c r="E136" s="98"/>
      <c r="F136" s="98"/>
      <c r="G136" s="98"/>
      <c r="H136" s="0"/>
      <c r="I136" s="0"/>
      <c r="J136" s="0"/>
      <c r="K136" s="0"/>
      <c r="L136" s="0"/>
    </row>
    <row r="137" customFormat="false" ht="12.75" hidden="false" customHeight="true" outlineLevel="0" collapsed="false">
      <c r="A137" s="35" t="s">
        <v>106</v>
      </c>
      <c r="B137" s="35"/>
      <c r="C137" s="35"/>
      <c r="D137" s="35"/>
      <c r="E137" s="35"/>
      <c r="F137" s="35"/>
      <c r="G137" s="35"/>
      <c r="H137" s="0"/>
      <c r="I137" s="0"/>
      <c r="J137" s="0"/>
      <c r="K137" s="0"/>
      <c r="L137" s="0"/>
    </row>
    <row r="138" customFormat="false" ht="12.75" hidden="false" customHeight="true" outlineLevel="0" collapsed="false">
      <c r="A138" s="26"/>
      <c r="B138" s="26"/>
      <c r="C138" s="26"/>
      <c r="D138" s="26"/>
      <c r="E138" s="26"/>
      <c r="F138" s="26"/>
      <c r="G138" s="26"/>
      <c r="H138" s="0"/>
      <c r="I138" s="0"/>
      <c r="J138" s="0"/>
      <c r="K138" s="0"/>
      <c r="L138" s="0"/>
    </row>
    <row r="139" customFormat="false" ht="12.75" hidden="false" customHeight="true" outlineLevel="0" collapsed="false">
      <c r="A139" s="69" t="s">
        <v>107</v>
      </c>
      <c r="B139" s="69"/>
      <c r="C139" s="69"/>
      <c r="D139" s="69"/>
      <c r="E139" s="69"/>
      <c r="F139" s="69"/>
      <c r="G139" s="99" t="n">
        <f aca="false">F55+F120+G131</f>
        <v>1970.70105472</v>
      </c>
      <c r="H139" s="0"/>
      <c r="I139" s="0"/>
      <c r="J139" s="0"/>
      <c r="K139" s="0"/>
      <c r="L139" s="0"/>
    </row>
    <row r="140" customFormat="false" ht="12.75" hidden="false" customHeight="false" outlineLevel="0" collapsed="false">
      <c r="A140" s="98"/>
      <c r="B140" s="98"/>
      <c r="C140" s="98"/>
      <c r="D140" s="98"/>
      <c r="E140" s="98"/>
      <c r="F140" s="98"/>
      <c r="G140" s="98"/>
      <c r="H140" s="0"/>
      <c r="I140" s="0"/>
      <c r="J140" s="0"/>
      <c r="K140" s="0"/>
      <c r="L140" s="0"/>
    </row>
    <row r="141" customFormat="false" ht="12.75" hidden="false" customHeight="false" outlineLevel="0" collapsed="false">
      <c r="A141" s="55" t="s">
        <v>108</v>
      </c>
      <c r="B141" s="55"/>
      <c r="C141" s="55"/>
      <c r="D141" s="55"/>
      <c r="E141" s="55"/>
      <c r="F141" s="55"/>
      <c r="G141" s="55"/>
      <c r="H141" s="0"/>
      <c r="I141" s="0"/>
      <c r="J141" s="0"/>
      <c r="K141" s="0"/>
      <c r="L141" s="0"/>
    </row>
    <row r="142" customFormat="false" ht="12.75" hidden="false" customHeight="false" outlineLevel="0" collapsed="false">
      <c r="A142" s="98"/>
      <c r="B142" s="98"/>
      <c r="C142" s="98"/>
      <c r="D142" s="98"/>
      <c r="E142" s="98"/>
      <c r="F142" s="98"/>
      <c r="G142" s="98"/>
      <c r="H142" s="0"/>
      <c r="I142" s="0"/>
      <c r="J142" s="0"/>
      <c r="K142" s="0"/>
      <c r="L142" s="0"/>
    </row>
    <row r="143" customFormat="false" ht="12.75" hidden="false" customHeight="true" outlineLevel="0" collapsed="false">
      <c r="A143" s="56" t="s">
        <v>109</v>
      </c>
      <c r="B143" s="57" t="s">
        <v>110</v>
      </c>
      <c r="C143" s="57"/>
      <c r="D143" s="57"/>
      <c r="E143" s="57"/>
      <c r="F143" s="100" t="s">
        <v>57</v>
      </c>
      <c r="G143" s="58" t="s">
        <v>39</v>
      </c>
      <c r="H143" s="0"/>
      <c r="I143" s="0"/>
      <c r="J143" s="0"/>
      <c r="K143" s="0"/>
      <c r="L143" s="0"/>
    </row>
    <row r="144" customFormat="false" ht="14.25" hidden="false" customHeight="true" outlineLevel="0" collapsed="false">
      <c r="A144" s="44" t="s">
        <v>6</v>
      </c>
      <c r="B144" s="60" t="s">
        <v>111</v>
      </c>
      <c r="C144" s="60"/>
      <c r="D144" s="60"/>
      <c r="E144" s="60"/>
      <c r="F144" s="61" t="n">
        <v>0.0893</v>
      </c>
      <c r="G144" s="101" t="n">
        <f aca="false">G139*F144</f>
        <v>175.983604186496</v>
      </c>
      <c r="H144" s="0"/>
      <c r="I144" s="0"/>
      <c r="J144" s="0"/>
      <c r="K144" s="0"/>
      <c r="L144" s="0"/>
    </row>
    <row r="145" customFormat="false" ht="12.75" hidden="false" customHeight="true" outlineLevel="0" collapsed="false">
      <c r="A145" s="48" t="s">
        <v>8</v>
      </c>
      <c r="B145" s="52" t="s">
        <v>112</v>
      </c>
      <c r="C145" s="52"/>
      <c r="D145" s="52"/>
      <c r="E145" s="52"/>
      <c r="F145" s="63" t="n">
        <v>0.0028</v>
      </c>
      <c r="G145" s="101" t="n">
        <f aca="false">G139*F145</f>
        <v>5.517962953216</v>
      </c>
      <c r="H145" s="0"/>
      <c r="I145" s="0"/>
      <c r="J145" s="0"/>
      <c r="K145" s="0"/>
      <c r="L145" s="0"/>
    </row>
    <row r="146" customFormat="false" ht="14.25" hidden="false" customHeight="true" outlineLevel="0" collapsed="false">
      <c r="A146" s="48" t="s">
        <v>11</v>
      </c>
      <c r="B146" s="52" t="s">
        <v>113</v>
      </c>
      <c r="C146" s="52"/>
      <c r="D146" s="52"/>
      <c r="E146" s="52"/>
      <c r="F146" s="63" t="n">
        <v>0.0002</v>
      </c>
      <c r="G146" s="101" t="n">
        <f aca="false">G139*F146</f>
        <v>0.394140210944</v>
      </c>
      <c r="H146" s="0"/>
      <c r="I146" s="0"/>
      <c r="J146" s="0"/>
      <c r="K146" s="0"/>
      <c r="L146" s="0"/>
    </row>
    <row r="147" customFormat="false" ht="14.25" hidden="false" customHeight="true" outlineLevel="0" collapsed="false">
      <c r="A147" s="48" t="s">
        <v>14</v>
      </c>
      <c r="B147" s="52" t="s">
        <v>114</v>
      </c>
      <c r="C147" s="52"/>
      <c r="D147" s="52"/>
      <c r="E147" s="52"/>
      <c r="F147" s="63" t="n">
        <v>0.0003</v>
      </c>
      <c r="G147" s="101" t="n">
        <f aca="false">G139*F147</f>
        <v>0.591210316416</v>
      </c>
      <c r="H147" s="0"/>
      <c r="I147" s="0"/>
      <c r="J147" s="0"/>
      <c r="K147" s="0"/>
      <c r="L147" s="0"/>
    </row>
    <row r="148" customFormat="false" ht="12.75" hidden="false" customHeight="true" outlineLevel="0" collapsed="false">
      <c r="A148" s="48" t="s">
        <v>44</v>
      </c>
      <c r="B148" s="52" t="s">
        <v>115</v>
      </c>
      <c r="C148" s="52"/>
      <c r="D148" s="52"/>
      <c r="E148" s="52"/>
      <c r="F148" s="63" t="n">
        <v>0.0028</v>
      </c>
      <c r="G148" s="101" t="n">
        <f aca="false">G139*F148</f>
        <v>5.517962953216</v>
      </c>
      <c r="H148" s="0"/>
      <c r="I148" s="0"/>
      <c r="J148" s="0"/>
      <c r="K148" s="0"/>
      <c r="L148" s="0"/>
    </row>
    <row r="149" customFormat="false" ht="12.75" hidden="false" customHeight="true" outlineLevel="0" collapsed="false">
      <c r="A149" s="102" t="s">
        <v>46</v>
      </c>
      <c r="B149" s="103" t="s">
        <v>49</v>
      </c>
      <c r="C149" s="103"/>
      <c r="D149" s="103"/>
      <c r="E149" s="103"/>
      <c r="F149" s="104" t="n">
        <v>0</v>
      </c>
      <c r="G149" s="101" t="n">
        <f aca="false">G139*F149</f>
        <v>0</v>
      </c>
      <c r="H149" s="0"/>
      <c r="I149" s="0"/>
      <c r="J149" s="0"/>
      <c r="K149" s="0"/>
      <c r="L149" s="0"/>
    </row>
    <row r="150" customFormat="false" ht="14.25" hidden="false" customHeight="true" outlineLevel="0" collapsed="false">
      <c r="A150" s="94"/>
      <c r="B150" s="95" t="s">
        <v>103</v>
      </c>
      <c r="C150" s="95"/>
      <c r="D150" s="95"/>
      <c r="E150" s="95"/>
      <c r="F150" s="105" t="n">
        <f aca="false">SUM(F144:F149)</f>
        <v>0.0954</v>
      </c>
      <c r="G150" s="97" t="n">
        <f aca="false">G144+G145+G146+G147+G148+G149</f>
        <v>188.004880620288</v>
      </c>
      <c r="H150" s="0"/>
      <c r="I150" s="0"/>
      <c r="J150" s="0"/>
      <c r="K150" s="0"/>
      <c r="L150" s="0"/>
    </row>
    <row r="151" customFormat="false" ht="14.25" hidden="false" customHeight="true" outlineLevel="0" collapsed="false">
      <c r="A151" s="0"/>
      <c r="B151" s="0"/>
      <c r="C151" s="0"/>
      <c r="D151" s="0"/>
      <c r="E151" s="0"/>
      <c r="F151" s="0"/>
      <c r="G151" s="0"/>
      <c r="H151" s="0"/>
      <c r="I151" s="0"/>
      <c r="J151" s="0"/>
      <c r="K151" s="0"/>
      <c r="L151" s="0"/>
    </row>
    <row r="152" customFormat="false" ht="14.25" hidden="false" customHeight="true" outlineLevel="0" collapsed="false">
      <c r="A152" s="35" t="s">
        <v>116</v>
      </c>
      <c r="B152" s="35"/>
      <c r="C152" s="35"/>
      <c r="D152" s="35"/>
      <c r="E152" s="35"/>
      <c r="F152" s="35"/>
      <c r="G152" s="35"/>
      <c r="H152" s="0"/>
      <c r="I152" s="0"/>
      <c r="J152" s="0"/>
      <c r="K152" s="0"/>
      <c r="L152" s="0"/>
    </row>
    <row r="153" customFormat="false" ht="14.25" hidden="false" customHeight="true" outlineLevel="0" collapsed="false">
      <c r="A153" s="35"/>
      <c r="B153" s="35"/>
      <c r="C153" s="35"/>
      <c r="D153" s="35"/>
      <c r="E153" s="35"/>
      <c r="F153" s="35"/>
      <c r="G153" s="35"/>
      <c r="H153" s="0"/>
      <c r="I153" s="0"/>
      <c r="J153" s="0"/>
      <c r="K153" s="0"/>
      <c r="L153" s="0"/>
    </row>
    <row r="154" customFormat="false" ht="14.25" hidden="false" customHeight="true" outlineLevel="0" collapsed="false">
      <c r="A154" s="0"/>
      <c r="B154" s="0"/>
      <c r="C154" s="0"/>
      <c r="D154" s="0"/>
      <c r="E154" s="0"/>
      <c r="F154" s="0"/>
      <c r="G154" s="0"/>
      <c r="H154" s="0"/>
      <c r="I154" s="0"/>
      <c r="J154" s="0"/>
      <c r="K154" s="0"/>
      <c r="L154" s="0"/>
    </row>
    <row r="155" customFormat="false" ht="14.25" hidden="false" customHeight="true" outlineLevel="0" collapsed="false">
      <c r="A155" s="55" t="s">
        <v>117</v>
      </c>
      <c r="B155" s="55"/>
      <c r="C155" s="55"/>
      <c r="D155" s="55"/>
      <c r="E155" s="55"/>
      <c r="F155" s="55"/>
      <c r="G155" s="55"/>
      <c r="H155" s="0"/>
      <c r="I155" s="0"/>
      <c r="J155" s="0"/>
      <c r="K155" s="0"/>
      <c r="L155" s="0"/>
    </row>
    <row r="156" customFormat="false" ht="14.25" hidden="false" customHeight="true" outlineLevel="0" collapsed="false">
      <c r="A156" s="98"/>
      <c r="B156" s="98"/>
      <c r="C156" s="98"/>
      <c r="D156" s="98"/>
      <c r="E156" s="98"/>
      <c r="F156" s="98"/>
      <c r="G156" s="98"/>
      <c r="H156" s="0"/>
      <c r="I156" s="0"/>
      <c r="J156" s="0"/>
      <c r="K156" s="0"/>
      <c r="L156" s="0"/>
    </row>
    <row r="157" customFormat="false" ht="14.25" hidden="false" customHeight="true" outlineLevel="0" collapsed="false">
      <c r="A157" s="56" t="s">
        <v>118</v>
      </c>
      <c r="B157" s="57" t="s">
        <v>119</v>
      </c>
      <c r="C157" s="57"/>
      <c r="D157" s="57"/>
      <c r="E157" s="57"/>
      <c r="F157" s="100" t="s">
        <v>57</v>
      </c>
      <c r="G157" s="58" t="s">
        <v>39</v>
      </c>
      <c r="H157" s="0"/>
      <c r="I157" s="0"/>
      <c r="J157" s="0"/>
      <c r="K157" s="0"/>
      <c r="L157" s="0"/>
    </row>
    <row r="158" customFormat="false" ht="14.25" hidden="false" customHeight="true" outlineLevel="0" collapsed="false">
      <c r="A158" s="44" t="s">
        <v>6</v>
      </c>
      <c r="B158" s="60" t="s">
        <v>120</v>
      </c>
      <c r="C158" s="60"/>
      <c r="D158" s="60"/>
      <c r="E158" s="60"/>
      <c r="F158" s="61" t="n">
        <v>0.05</v>
      </c>
      <c r="G158" s="101" t="n">
        <f aca="false">G139*F158</f>
        <v>98.535052736</v>
      </c>
      <c r="H158" s="0"/>
      <c r="I158" s="0"/>
      <c r="J158" s="0"/>
      <c r="K158" s="0"/>
      <c r="L158" s="0"/>
    </row>
    <row r="159" customFormat="false" ht="14.25" hidden="false" customHeight="true" outlineLevel="0" collapsed="false">
      <c r="A159" s="64" t="s">
        <v>60</v>
      </c>
      <c r="B159" s="64"/>
      <c r="C159" s="64"/>
      <c r="D159" s="64"/>
      <c r="E159" s="64"/>
      <c r="F159" s="105"/>
      <c r="G159" s="97" t="n">
        <f aca="false">G158</f>
        <v>98.535052736</v>
      </c>
      <c r="H159" s="0"/>
      <c r="I159" s="0"/>
      <c r="J159" s="0"/>
      <c r="K159" s="0"/>
      <c r="L159" s="0"/>
    </row>
    <row r="160" customFormat="false" ht="14.25" hidden="false" customHeight="true" outlineLevel="0" collapsed="false">
      <c r="A160" s="106"/>
      <c r="B160" s="7"/>
      <c r="C160" s="7"/>
      <c r="D160" s="7"/>
      <c r="E160" s="7"/>
      <c r="F160" s="107"/>
      <c r="G160" s="108"/>
      <c r="H160" s="0"/>
      <c r="I160" s="0"/>
      <c r="J160" s="0"/>
      <c r="K160" s="0"/>
      <c r="L160" s="0"/>
    </row>
    <row r="161" customFormat="false" ht="14.25" hidden="false" customHeight="true" outlineLevel="0" collapsed="false">
      <c r="A161" s="35" t="s">
        <v>121</v>
      </c>
      <c r="B161" s="35"/>
      <c r="C161" s="35"/>
      <c r="D161" s="35"/>
      <c r="E161" s="35"/>
      <c r="F161" s="35"/>
      <c r="G161" s="35"/>
      <c r="H161" s="0"/>
      <c r="I161" s="0"/>
      <c r="J161" s="0"/>
      <c r="K161" s="0"/>
      <c r="L161" s="0"/>
    </row>
    <row r="162" customFormat="false" ht="14.25" hidden="false" customHeight="true" outlineLevel="0" collapsed="false">
      <c r="A162" s="35"/>
      <c r="B162" s="35"/>
      <c r="C162" s="35"/>
      <c r="D162" s="35"/>
      <c r="E162" s="35"/>
      <c r="F162" s="35"/>
      <c r="G162" s="35"/>
      <c r="H162" s="0"/>
      <c r="I162" s="0"/>
      <c r="J162" s="0"/>
      <c r="K162" s="0"/>
      <c r="L162" s="0"/>
    </row>
    <row r="163" customFormat="false" ht="14.25" hidden="false" customHeight="true" outlineLevel="0" collapsed="false">
      <c r="A163" s="106"/>
      <c r="B163" s="7"/>
      <c r="C163" s="7"/>
      <c r="D163" s="7"/>
      <c r="E163" s="7"/>
      <c r="F163" s="107"/>
      <c r="G163" s="108"/>
      <c r="H163" s="0"/>
      <c r="I163" s="0"/>
      <c r="J163" s="0"/>
      <c r="K163" s="0"/>
      <c r="L163" s="0"/>
    </row>
    <row r="164" customFormat="false" ht="14.25" hidden="false" customHeight="true" outlineLevel="0" collapsed="false">
      <c r="A164" s="26" t="s">
        <v>122</v>
      </c>
      <c r="B164" s="26"/>
      <c r="C164" s="26"/>
      <c r="D164" s="26"/>
      <c r="E164" s="26"/>
      <c r="F164" s="26"/>
      <c r="G164" s="26"/>
      <c r="H164" s="0"/>
      <c r="I164" s="0"/>
      <c r="J164" s="0"/>
      <c r="K164" s="0"/>
      <c r="L164" s="0"/>
    </row>
    <row r="165" customFormat="false" ht="14.25" hidden="false" customHeight="true" outlineLevel="0" collapsed="false">
      <c r="A165" s="109"/>
      <c r="B165" s="109"/>
      <c r="C165" s="109"/>
      <c r="D165" s="109"/>
      <c r="E165" s="109"/>
      <c r="F165" s="109"/>
      <c r="G165" s="109"/>
      <c r="H165" s="0"/>
      <c r="I165" s="0"/>
      <c r="J165" s="0"/>
      <c r="K165" s="0"/>
      <c r="L165" s="0"/>
    </row>
    <row r="166" customFormat="false" ht="14.25" hidden="false" customHeight="true" outlineLevel="0" collapsed="false">
      <c r="A166" s="56" t="n">
        <v>4</v>
      </c>
      <c r="B166" s="57" t="s">
        <v>123</v>
      </c>
      <c r="C166" s="57"/>
      <c r="D166" s="57"/>
      <c r="E166" s="57"/>
      <c r="F166" s="42" t="s">
        <v>57</v>
      </c>
      <c r="G166" s="58" t="s">
        <v>39</v>
      </c>
      <c r="H166" s="0"/>
      <c r="I166" s="0"/>
      <c r="J166" s="0"/>
      <c r="K166" s="0"/>
      <c r="L166" s="0"/>
    </row>
    <row r="167" customFormat="false" ht="14.25" hidden="false" customHeight="true" outlineLevel="0" collapsed="false">
      <c r="A167" s="44" t="s">
        <v>109</v>
      </c>
      <c r="B167" s="52" t="s">
        <v>112</v>
      </c>
      <c r="C167" s="52"/>
      <c r="D167" s="52"/>
      <c r="E167" s="52"/>
      <c r="F167" s="61"/>
      <c r="G167" s="110" t="n">
        <f aca="false">G150</f>
        <v>188.004880620288</v>
      </c>
      <c r="H167" s="0"/>
      <c r="I167" s="0"/>
      <c r="J167" s="0"/>
      <c r="K167" s="0"/>
      <c r="L167" s="0"/>
    </row>
    <row r="168" customFormat="false" ht="14.25" hidden="false" customHeight="true" outlineLevel="0" collapsed="false">
      <c r="A168" s="48" t="s">
        <v>118</v>
      </c>
      <c r="B168" s="52" t="s">
        <v>119</v>
      </c>
      <c r="C168" s="52"/>
      <c r="D168" s="52"/>
      <c r="E168" s="52"/>
      <c r="F168" s="63"/>
      <c r="G168" s="110" t="n">
        <f aca="false">G159</f>
        <v>98.535052736</v>
      </c>
      <c r="H168" s="0"/>
      <c r="I168" s="0"/>
      <c r="J168" s="0"/>
      <c r="K168" s="0"/>
      <c r="L168" s="0"/>
    </row>
    <row r="169" customFormat="false" ht="12.75" hidden="false" customHeight="true" outlineLevel="0" collapsed="false">
      <c r="A169" s="94"/>
      <c r="B169" s="95" t="s">
        <v>103</v>
      </c>
      <c r="C169" s="95"/>
      <c r="D169" s="95"/>
      <c r="E169" s="95"/>
      <c r="F169" s="105"/>
      <c r="G169" s="97" t="n">
        <f aca="false">G167+G168</f>
        <v>286.539933356288</v>
      </c>
      <c r="H169" s="0"/>
      <c r="I169" s="0"/>
      <c r="J169" s="0"/>
      <c r="K169" s="0"/>
      <c r="L169" s="0"/>
    </row>
    <row r="170" customFormat="false" ht="12.75" hidden="false" customHeight="true" outlineLevel="0" collapsed="false">
      <c r="A170" s="0"/>
      <c r="B170" s="0"/>
      <c r="C170" s="0"/>
      <c r="D170" s="0"/>
      <c r="E170" s="0"/>
      <c r="F170" s="0"/>
      <c r="G170" s="0"/>
      <c r="H170" s="0"/>
      <c r="I170" s="0"/>
      <c r="J170" s="0"/>
      <c r="K170" s="0"/>
      <c r="L170" s="0"/>
    </row>
    <row r="171" customFormat="false" ht="12.75" hidden="false" customHeight="true" outlineLevel="0" collapsed="false">
      <c r="A171" s="55" t="s">
        <v>124</v>
      </c>
      <c r="B171" s="55"/>
      <c r="C171" s="55"/>
      <c r="D171" s="55"/>
      <c r="E171" s="55"/>
      <c r="F171" s="55"/>
      <c r="G171" s="55"/>
      <c r="H171" s="0"/>
      <c r="I171" s="0"/>
      <c r="J171" s="0"/>
      <c r="K171" s="0"/>
      <c r="L171" s="0"/>
    </row>
    <row r="172" customFormat="false" ht="12.75" hidden="false" customHeight="true" outlineLevel="0" collapsed="false">
      <c r="A172" s="0"/>
      <c r="B172" s="0"/>
      <c r="C172" s="0"/>
      <c r="D172" s="0"/>
      <c r="E172" s="0"/>
      <c r="F172" s="0"/>
      <c r="G172" s="0"/>
      <c r="H172" s="0"/>
      <c r="I172" s="0"/>
      <c r="J172" s="0"/>
      <c r="K172" s="0"/>
      <c r="L172" s="0"/>
    </row>
    <row r="173" customFormat="false" ht="12.75" hidden="false" customHeight="true" outlineLevel="0" collapsed="false">
      <c r="A173" s="19" t="n">
        <v>5</v>
      </c>
      <c r="B173" s="20" t="s">
        <v>125</v>
      </c>
      <c r="C173" s="20"/>
      <c r="D173" s="20"/>
      <c r="E173" s="20"/>
      <c r="F173" s="21" t="s">
        <v>39</v>
      </c>
      <c r="G173" s="21"/>
      <c r="H173" s="0"/>
      <c r="I173" s="0"/>
      <c r="J173" s="0"/>
      <c r="K173" s="0"/>
      <c r="L173" s="0"/>
    </row>
    <row r="174" customFormat="false" ht="12.75" hidden="false" customHeight="true" outlineLevel="0" collapsed="false">
      <c r="A174" s="12" t="s">
        <v>6</v>
      </c>
      <c r="B174" s="13" t="s">
        <v>126</v>
      </c>
      <c r="C174" s="13"/>
      <c r="D174" s="13"/>
      <c r="E174" s="13"/>
      <c r="F174" s="32" t="n">
        <v>65.19</v>
      </c>
      <c r="G174" s="32"/>
      <c r="H174" s="0"/>
      <c r="I174" s="0"/>
      <c r="J174" s="0"/>
      <c r="K174" s="0"/>
      <c r="L174" s="0"/>
    </row>
    <row r="175" customFormat="false" ht="12.75" hidden="false" customHeight="true" outlineLevel="0" collapsed="false">
      <c r="A175" s="12" t="s">
        <v>8</v>
      </c>
      <c r="B175" s="13" t="s">
        <v>127</v>
      </c>
      <c r="C175" s="13"/>
      <c r="D175" s="13"/>
      <c r="E175" s="13"/>
      <c r="F175" s="32" t="n">
        <v>0</v>
      </c>
      <c r="G175" s="32"/>
      <c r="H175" s="0"/>
      <c r="I175" s="0"/>
      <c r="J175" s="0"/>
      <c r="K175" s="0"/>
      <c r="L175" s="0"/>
    </row>
    <row r="176" customFormat="false" ht="12.75" hidden="false" customHeight="true" outlineLevel="0" collapsed="false">
      <c r="A176" s="12" t="s">
        <v>11</v>
      </c>
      <c r="B176" s="111" t="s">
        <v>128</v>
      </c>
      <c r="C176" s="111"/>
      <c r="D176" s="111"/>
      <c r="E176" s="111"/>
      <c r="F176" s="32" t="n">
        <v>0</v>
      </c>
      <c r="G176" s="32"/>
      <c r="H176" s="0"/>
      <c r="I176" s="0"/>
      <c r="J176" s="0"/>
      <c r="K176" s="0"/>
      <c r="L176" s="0"/>
    </row>
    <row r="177" customFormat="false" ht="12.75" hidden="false" customHeight="true" outlineLevel="0" collapsed="false">
      <c r="A177" s="12" t="s">
        <v>14</v>
      </c>
      <c r="B177" s="111" t="s">
        <v>49</v>
      </c>
      <c r="C177" s="111"/>
      <c r="D177" s="111"/>
      <c r="E177" s="111"/>
      <c r="F177" s="32" t="n">
        <v>0</v>
      </c>
      <c r="G177" s="32"/>
      <c r="H177" s="0"/>
      <c r="I177" s="0"/>
      <c r="J177" s="0"/>
      <c r="K177" s="0"/>
      <c r="L177" s="0"/>
    </row>
    <row r="178" customFormat="false" ht="12.75" hidden="false" customHeight="true" outlineLevel="0" collapsed="false">
      <c r="A178" s="112"/>
      <c r="B178" s="113" t="s">
        <v>50</v>
      </c>
      <c r="C178" s="113"/>
      <c r="D178" s="113"/>
      <c r="E178" s="113"/>
      <c r="F178" s="114" t="n">
        <f aca="false">F174+F175+F176+F177</f>
        <v>65.19</v>
      </c>
      <c r="G178" s="114"/>
      <c r="H178" s="0"/>
      <c r="I178" s="0"/>
      <c r="J178" s="0"/>
      <c r="K178" s="0"/>
      <c r="L178" s="0"/>
    </row>
    <row r="179" customFormat="false" ht="12.75" hidden="false" customHeight="true" outlineLevel="0" collapsed="false">
      <c r="A179" s="0"/>
      <c r="B179" s="0"/>
      <c r="C179" s="0"/>
      <c r="D179" s="0"/>
      <c r="E179" s="0"/>
      <c r="F179" s="0"/>
      <c r="G179" s="0"/>
      <c r="H179" s="0"/>
      <c r="I179" s="0"/>
      <c r="J179" s="0"/>
      <c r="K179" s="0"/>
      <c r="L179" s="0"/>
    </row>
    <row r="180" customFormat="false" ht="12.75" hidden="false" customHeight="true" outlineLevel="0" collapsed="false">
      <c r="A180" s="35" t="s">
        <v>129</v>
      </c>
      <c r="B180" s="35"/>
      <c r="C180" s="35"/>
      <c r="D180" s="35"/>
      <c r="E180" s="35"/>
      <c r="F180" s="35"/>
      <c r="G180" s="35"/>
      <c r="H180" s="0"/>
      <c r="I180" s="0"/>
      <c r="J180" s="0"/>
      <c r="K180" s="0"/>
      <c r="L180" s="0"/>
    </row>
    <row r="181" customFormat="false" ht="12.75" hidden="false" customHeight="true" outlineLevel="0" collapsed="false">
      <c r="A181" s="115"/>
      <c r="B181" s="0"/>
      <c r="C181" s="0"/>
      <c r="D181" s="0"/>
      <c r="E181" s="0"/>
      <c r="F181" s="0"/>
      <c r="G181" s="0"/>
      <c r="H181" s="0"/>
      <c r="I181" s="0"/>
      <c r="J181" s="0"/>
      <c r="K181" s="0"/>
      <c r="L181" s="0"/>
    </row>
    <row r="182" customFormat="false" ht="12.75" hidden="false" customHeight="true" outlineLevel="0" collapsed="false">
      <c r="A182" s="116" t="s">
        <v>130</v>
      </c>
      <c r="B182" s="116"/>
      <c r="C182" s="116"/>
      <c r="D182" s="116"/>
      <c r="E182" s="116"/>
      <c r="F182" s="116"/>
      <c r="G182" s="116"/>
      <c r="H182" s="0"/>
      <c r="I182" s="0"/>
      <c r="J182" s="0"/>
      <c r="K182" s="0"/>
      <c r="L182" s="0"/>
    </row>
    <row r="183" customFormat="false" ht="12.75" hidden="false" customHeight="true" outlineLevel="0" collapsed="false">
      <c r="A183" s="117"/>
      <c r="B183" s="117"/>
      <c r="C183" s="117"/>
      <c r="D183" s="117"/>
      <c r="E183" s="117"/>
      <c r="F183" s="117"/>
      <c r="G183" s="117"/>
      <c r="H183" s="0"/>
      <c r="I183" s="0"/>
      <c r="J183" s="0"/>
      <c r="K183" s="0"/>
      <c r="L183" s="0"/>
    </row>
    <row r="184" customFormat="false" ht="12.75" hidden="false" customHeight="true" outlineLevel="0" collapsed="false">
      <c r="A184" s="26" t="s">
        <v>131</v>
      </c>
      <c r="B184" s="26"/>
      <c r="C184" s="26"/>
      <c r="D184" s="26"/>
      <c r="E184" s="26"/>
      <c r="F184" s="26"/>
      <c r="G184" s="118" t="n">
        <f aca="false">F206</f>
        <v>2322.43098807629</v>
      </c>
      <c r="H184" s="0"/>
      <c r="I184" s="0"/>
      <c r="J184" s="0"/>
      <c r="K184" s="0"/>
      <c r="L184" s="0"/>
    </row>
    <row r="185" customFormat="false" ht="12.75" hidden="false" customHeight="false" outlineLevel="0" collapsed="false">
      <c r="A185" s="0"/>
      <c r="B185" s="4"/>
      <c r="C185" s="4"/>
      <c r="D185" s="4"/>
      <c r="E185" s="4"/>
      <c r="F185" s="4"/>
      <c r="G185" s="118" t="n">
        <f aca="false">G184+G187</f>
        <v>2392.10391771858</v>
      </c>
      <c r="H185" s="0"/>
      <c r="I185" s="0"/>
      <c r="J185" s="0"/>
      <c r="K185" s="0"/>
      <c r="L185" s="0"/>
    </row>
    <row r="186" customFormat="false" ht="12.75" hidden="false" customHeight="true" outlineLevel="0" collapsed="false">
      <c r="A186" s="119" t="n">
        <v>6</v>
      </c>
      <c r="B186" s="120" t="s">
        <v>132</v>
      </c>
      <c r="C186" s="120"/>
      <c r="D186" s="120"/>
      <c r="E186" s="120"/>
      <c r="F186" s="120" t="s">
        <v>57</v>
      </c>
      <c r="G186" s="121" t="s">
        <v>39</v>
      </c>
      <c r="H186" s="0"/>
      <c r="I186" s="0"/>
      <c r="J186" s="0"/>
      <c r="K186" s="0"/>
      <c r="L186" s="0"/>
    </row>
    <row r="187" customFormat="false" ht="12.75" hidden="false" customHeight="true" outlineLevel="0" collapsed="false">
      <c r="A187" s="122" t="s">
        <v>6</v>
      </c>
      <c r="B187" s="123" t="s">
        <v>133</v>
      </c>
      <c r="C187" s="123"/>
      <c r="D187" s="123"/>
      <c r="E187" s="123"/>
      <c r="F187" s="124" t="n">
        <v>0.03</v>
      </c>
      <c r="G187" s="125" t="n">
        <f aca="false">G184*F187</f>
        <v>69.6729296422886</v>
      </c>
      <c r="H187" s="126"/>
      <c r="I187" s="0"/>
      <c r="J187" s="0"/>
      <c r="K187" s="0"/>
      <c r="L187" s="0"/>
    </row>
    <row r="188" customFormat="false" ht="12.75" hidden="false" customHeight="true" outlineLevel="0" collapsed="false">
      <c r="A188" s="127" t="s">
        <v>8</v>
      </c>
      <c r="B188" s="128" t="s">
        <v>134</v>
      </c>
      <c r="C188" s="128"/>
      <c r="D188" s="128"/>
      <c r="E188" s="128"/>
      <c r="F188" s="129" t="n">
        <v>0.0679</v>
      </c>
      <c r="G188" s="130" t="n">
        <f aca="false">G185*F188</f>
        <v>162.423856013091</v>
      </c>
      <c r="H188" s="126"/>
      <c r="I188" s="131"/>
      <c r="J188" s="0"/>
      <c r="K188" s="0"/>
      <c r="L188" s="0"/>
    </row>
    <row r="189" customFormat="false" ht="14.25" hidden="false" customHeight="true" outlineLevel="0" collapsed="false">
      <c r="A189" s="127" t="s">
        <v>11</v>
      </c>
      <c r="B189" s="128" t="s">
        <v>135</v>
      </c>
      <c r="C189" s="128"/>
      <c r="D189" s="128"/>
      <c r="E189" s="128"/>
      <c r="F189" s="129"/>
      <c r="G189" s="132"/>
      <c r="H189" s="0"/>
      <c r="I189" s="131"/>
      <c r="J189" s="0"/>
      <c r="K189" s="0"/>
      <c r="L189" s="0"/>
    </row>
    <row r="190" customFormat="false" ht="12.75" hidden="false" customHeight="true" outlineLevel="0" collapsed="false">
      <c r="A190" s="127"/>
      <c r="B190" s="133" t="s">
        <v>136</v>
      </c>
      <c r="C190" s="133"/>
      <c r="D190" s="133"/>
      <c r="E190" s="133"/>
      <c r="F190" s="129" t="n">
        <v>0.076</v>
      </c>
      <c r="G190" s="130" t="n">
        <f aca="false">G184/0.8575*F190</f>
        <v>205.836449088977</v>
      </c>
      <c r="H190" s="126"/>
      <c r="J190" s="0"/>
      <c r="K190" s="0"/>
      <c r="L190" s="0"/>
    </row>
    <row r="191" customFormat="false" ht="14.25" hidden="false" customHeight="true" outlineLevel="0" collapsed="false">
      <c r="A191" s="127"/>
      <c r="B191" s="133" t="s">
        <v>137</v>
      </c>
      <c r="C191" s="133"/>
      <c r="D191" s="133"/>
      <c r="E191" s="133"/>
      <c r="F191" s="129" t="n">
        <v>0.0165</v>
      </c>
      <c r="G191" s="130" t="n">
        <f aca="false">G184/0.8575*F191</f>
        <v>44.688176446949</v>
      </c>
      <c r="J191" s="0"/>
      <c r="K191" s="0"/>
      <c r="L191" s="0"/>
    </row>
    <row r="192" customFormat="false" ht="14.25" hidden="false" customHeight="true" outlineLevel="0" collapsed="false">
      <c r="A192" s="127"/>
      <c r="B192" s="128" t="s">
        <v>138</v>
      </c>
      <c r="C192" s="128"/>
      <c r="D192" s="128"/>
      <c r="E192" s="128"/>
      <c r="F192" s="129" t="n">
        <v>0.05</v>
      </c>
      <c r="G192" s="130" t="n">
        <f aca="false">G184/0.8575*F192</f>
        <v>135.418716505906</v>
      </c>
      <c r="J192" s="0"/>
      <c r="K192" s="0"/>
      <c r="L192" s="0"/>
    </row>
    <row r="193" customFormat="false" ht="14.25" hidden="false" customHeight="true" outlineLevel="0" collapsed="false">
      <c r="A193" s="134"/>
      <c r="B193" s="135" t="s">
        <v>50</v>
      </c>
      <c r="C193" s="135"/>
      <c r="D193" s="135"/>
      <c r="E193" s="135"/>
      <c r="F193" s="136"/>
      <c r="G193" s="137" t="n">
        <f aca="false">G187+G188+G190+G191+G192</f>
        <v>618.040127697212</v>
      </c>
      <c r="J193" s="0"/>
      <c r="K193" s="0"/>
      <c r="L193" s="0"/>
    </row>
    <row r="194" customFormat="false" ht="14.25" hidden="false" customHeight="true" outlineLevel="0" collapsed="false">
      <c r="A194" s="0"/>
      <c r="B194" s="0"/>
      <c r="C194" s="0"/>
      <c r="D194" s="0"/>
      <c r="E194" s="0"/>
      <c r="F194" s="0"/>
      <c r="G194" s="0"/>
      <c r="J194" s="0"/>
      <c r="K194" s="0"/>
      <c r="L194" s="0"/>
    </row>
    <row r="195" customFormat="false" ht="14.25" hidden="false" customHeight="true" outlineLevel="0" collapsed="false">
      <c r="A195" s="29" t="s">
        <v>139</v>
      </c>
      <c r="B195" s="29"/>
      <c r="C195" s="29"/>
      <c r="D195" s="29"/>
      <c r="E195" s="29"/>
      <c r="F195" s="29"/>
      <c r="G195" s="29"/>
      <c r="J195" s="0"/>
      <c r="K195" s="0"/>
      <c r="L195" s="0"/>
    </row>
    <row r="196" customFormat="false" ht="14.25" hidden="false" customHeight="true" outlineLevel="0" collapsed="false">
      <c r="A196" s="29" t="s">
        <v>140</v>
      </c>
      <c r="B196" s="29"/>
      <c r="C196" s="29"/>
      <c r="D196" s="29"/>
      <c r="E196" s="29"/>
      <c r="F196" s="29"/>
      <c r="G196" s="29"/>
      <c r="J196" s="0"/>
      <c r="K196" s="0"/>
      <c r="L196" s="0"/>
    </row>
    <row r="197" customFormat="false" ht="14.25" hidden="false" customHeight="true" outlineLevel="0" collapsed="false">
      <c r="A197" s="29"/>
      <c r="B197" s="4"/>
      <c r="C197" s="4"/>
      <c r="D197" s="4"/>
      <c r="E197" s="4"/>
      <c r="F197" s="4"/>
      <c r="G197" s="4"/>
      <c r="J197" s="0"/>
      <c r="K197" s="0"/>
      <c r="L197" s="0"/>
    </row>
    <row r="198" customFormat="false" ht="14.25" hidden="false" customHeight="true" outlineLevel="0" collapsed="false">
      <c r="A198" s="26" t="s">
        <v>141</v>
      </c>
      <c r="B198" s="26"/>
      <c r="C198" s="26"/>
      <c r="D198" s="26"/>
      <c r="E198" s="26"/>
      <c r="F198" s="26"/>
      <c r="G198" s="26"/>
      <c r="J198" s="0"/>
      <c r="K198" s="0"/>
      <c r="L198" s="0"/>
    </row>
    <row r="199" customFormat="false" ht="14.25" hidden="false" customHeight="true" outlineLevel="0" collapsed="false">
      <c r="A199" s="2"/>
      <c r="B199" s="2"/>
      <c r="C199" s="2"/>
      <c r="D199" s="2"/>
      <c r="E199" s="2"/>
      <c r="F199" s="2"/>
      <c r="G199" s="2"/>
      <c r="J199" s="0"/>
      <c r="K199" s="0"/>
      <c r="L199" s="0"/>
    </row>
    <row r="200" customFormat="false" ht="12.75" hidden="false" customHeight="true" outlineLevel="0" collapsed="false">
      <c r="A200" s="138"/>
      <c r="B200" s="42" t="s">
        <v>142</v>
      </c>
      <c r="C200" s="42"/>
      <c r="D200" s="42"/>
      <c r="E200" s="42"/>
      <c r="F200" s="43" t="s">
        <v>143</v>
      </c>
      <c r="G200" s="43"/>
      <c r="J200" s="0"/>
      <c r="K200" s="0"/>
      <c r="L200" s="0"/>
    </row>
    <row r="201" customFormat="false" ht="14.25" hidden="false" customHeight="true" outlineLevel="0" collapsed="false">
      <c r="A201" s="59" t="s">
        <v>6</v>
      </c>
      <c r="B201" s="10" t="s">
        <v>144</v>
      </c>
      <c r="C201" s="10"/>
      <c r="D201" s="10"/>
      <c r="E201" s="10"/>
      <c r="F201" s="88" t="n">
        <f aca="false">F55</f>
        <v>1046.4</v>
      </c>
      <c r="G201" s="88"/>
      <c r="J201" s="0"/>
      <c r="K201" s="0"/>
      <c r="L201" s="0"/>
    </row>
    <row r="202" customFormat="false" ht="14.25" hidden="false" customHeight="true" outlineLevel="0" collapsed="false">
      <c r="A202" s="12" t="s">
        <v>8</v>
      </c>
      <c r="B202" s="13" t="s">
        <v>145</v>
      </c>
      <c r="C202" s="13"/>
      <c r="D202" s="13"/>
      <c r="E202" s="13"/>
      <c r="F202" s="32" t="n">
        <f aca="false">F120</f>
        <v>840.07209472</v>
      </c>
      <c r="G202" s="32"/>
      <c r="J202" s="0"/>
      <c r="K202" s="139"/>
      <c r="L202" s="139"/>
    </row>
    <row r="203" customFormat="false" ht="12.75" hidden="false" customHeight="true" outlineLevel="0" collapsed="false">
      <c r="A203" s="12" t="s">
        <v>11</v>
      </c>
      <c r="B203" s="13" t="s">
        <v>146</v>
      </c>
      <c r="C203" s="13"/>
      <c r="D203" s="13"/>
      <c r="E203" s="13"/>
      <c r="F203" s="32" t="n">
        <f aca="false">G131</f>
        <v>84.22896</v>
      </c>
      <c r="G203" s="32"/>
      <c r="J203" s="0"/>
      <c r="K203" s="0"/>
    </row>
    <row r="204" customFormat="false" ht="14.25" hidden="false" customHeight="true" outlineLevel="0" collapsed="false">
      <c r="A204" s="12" t="s">
        <v>14</v>
      </c>
      <c r="B204" s="13" t="s">
        <v>147</v>
      </c>
      <c r="C204" s="13"/>
      <c r="D204" s="13"/>
      <c r="E204" s="13"/>
      <c r="F204" s="32" t="n">
        <f aca="false">G169</f>
        <v>286.539933356288</v>
      </c>
      <c r="G204" s="32"/>
      <c r="J204" s="0"/>
      <c r="K204" s="0"/>
    </row>
    <row r="205" customFormat="false" ht="14.25" hidden="false" customHeight="true" outlineLevel="0" collapsed="false">
      <c r="A205" s="12" t="s">
        <v>44</v>
      </c>
      <c r="B205" s="33" t="s">
        <v>148</v>
      </c>
      <c r="C205" s="33"/>
      <c r="D205" s="33"/>
      <c r="E205" s="33"/>
      <c r="F205" s="140" t="n">
        <f aca="false">F178</f>
        <v>65.19</v>
      </c>
      <c r="G205" s="140"/>
      <c r="J205" s="141"/>
      <c r="K205" s="0"/>
    </row>
    <row r="206" customFormat="false" ht="14.25" hidden="false" customHeight="true" outlineLevel="0" collapsed="false">
      <c r="A206" s="12" t="s">
        <v>149</v>
      </c>
      <c r="B206" s="12"/>
      <c r="C206" s="12"/>
      <c r="D206" s="12"/>
      <c r="E206" s="12"/>
      <c r="F206" s="142" t="n">
        <f aca="false">F201+F202+F203+F204+F205</f>
        <v>2322.43098807629</v>
      </c>
      <c r="G206" s="142"/>
      <c r="K206" s="0"/>
    </row>
    <row r="207" customFormat="false" ht="14.25" hidden="false" customHeight="true" outlineLevel="0" collapsed="false">
      <c r="A207" s="12" t="s">
        <v>46</v>
      </c>
      <c r="B207" s="13" t="s">
        <v>150</v>
      </c>
      <c r="C207" s="13"/>
      <c r="D207" s="13"/>
      <c r="E207" s="13"/>
      <c r="F207" s="140" t="n">
        <f aca="false">G193</f>
        <v>618.040127697212</v>
      </c>
      <c r="G207" s="140"/>
      <c r="K207" s="0"/>
    </row>
    <row r="208" customFormat="false" ht="14.25" hidden="false" customHeight="true" outlineLevel="0" collapsed="false">
      <c r="A208" s="41" t="s">
        <v>151</v>
      </c>
      <c r="B208" s="41"/>
      <c r="C208" s="41"/>
      <c r="D208" s="41"/>
      <c r="E208" s="41"/>
      <c r="F208" s="143" t="n">
        <f aca="false">F206+F207</f>
        <v>2940.4711157735</v>
      </c>
      <c r="G208" s="143"/>
      <c r="K208" s="0"/>
    </row>
    <row r="209" customFormat="false" ht="14.25" hidden="false" customHeight="true" outlineLevel="0" collapsed="false">
      <c r="A209" s="144"/>
      <c r="B209" s="144"/>
      <c r="C209" s="144"/>
      <c r="D209" s="144"/>
      <c r="E209" s="144"/>
      <c r="F209" s="144"/>
      <c r="G209" s="144"/>
      <c r="K209" s="141"/>
    </row>
    <row r="210" customFormat="false" ht="12.75" hidden="false" customHeight="true" outlineLevel="0" collapsed="false">
      <c r="A210" s="26" t="s">
        <v>152</v>
      </c>
      <c r="B210" s="26"/>
      <c r="C210" s="26"/>
      <c r="D210" s="26"/>
      <c r="E210" s="26"/>
      <c r="F210" s="26"/>
      <c r="G210" s="26"/>
      <c r="K210" s="0"/>
    </row>
    <row r="211" customFormat="false" ht="14.25" hidden="false" customHeight="true" outlineLevel="0" collapsed="false">
      <c r="A211" s="0"/>
      <c r="B211" s="0"/>
      <c r="C211" s="0"/>
      <c r="D211" s="0"/>
      <c r="E211" s="0"/>
      <c r="F211" s="0"/>
      <c r="G211" s="0"/>
      <c r="K211" s="0"/>
    </row>
    <row r="212" customFormat="false" ht="35.25" hidden="false" customHeight="true" outlineLevel="0" collapsed="false">
      <c r="A212" s="19" t="s">
        <v>153</v>
      </c>
      <c r="B212" s="19"/>
      <c r="C212" s="20" t="s">
        <v>154</v>
      </c>
      <c r="D212" s="20" t="s">
        <v>155</v>
      </c>
      <c r="E212" s="20" t="s">
        <v>156</v>
      </c>
      <c r="F212" s="20" t="s">
        <v>157</v>
      </c>
      <c r="G212" s="21" t="s">
        <v>158</v>
      </c>
      <c r="K212" s="0"/>
    </row>
    <row r="213" customFormat="false" ht="25.35" hidden="false" customHeight="false" outlineLevel="0" collapsed="false">
      <c r="A213" s="12" t="s">
        <v>159</v>
      </c>
      <c r="B213" s="13" t="s">
        <v>160</v>
      </c>
      <c r="C213" s="145" t="n">
        <f aca="false">F208</f>
        <v>2940.4711157735</v>
      </c>
      <c r="D213" s="146" t="n">
        <v>2</v>
      </c>
      <c r="E213" s="145" t="n">
        <f aca="false">C213*D213</f>
        <v>5880.942231547</v>
      </c>
      <c r="F213" s="147" t="n">
        <v>1</v>
      </c>
      <c r="G213" s="32" t="n">
        <f aca="false">E213*F213</f>
        <v>5880.942231547</v>
      </c>
      <c r="K213" s="141"/>
    </row>
    <row r="214" customFormat="false" ht="14.25" hidden="false" customHeight="true" outlineLevel="0" collapsed="false">
      <c r="A214" s="86" t="s">
        <v>161</v>
      </c>
      <c r="B214" s="86"/>
      <c r="C214" s="86"/>
      <c r="D214" s="86"/>
      <c r="E214" s="86"/>
      <c r="F214" s="86"/>
      <c r="G214" s="148" t="n">
        <f aca="false">G213</f>
        <v>5880.942231547</v>
      </c>
      <c r="K214" s="141"/>
    </row>
    <row r="215" customFormat="false" ht="12.75" hidden="false" customHeight="false" outlineLevel="0" collapsed="false">
      <c r="A215" s="0"/>
      <c r="B215" s="0"/>
      <c r="C215" s="0"/>
      <c r="D215" s="0"/>
      <c r="E215" s="0"/>
      <c r="F215" s="0"/>
      <c r="G215" s="0"/>
    </row>
    <row r="216" customFormat="false" ht="15" hidden="false" customHeight="false" outlineLevel="0" collapsed="false">
      <c r="A216" s="79" t="s">
        <v>162</v>
      </c>
      <c r="B216" s="79"/>
      <c r="C216" s="79"/>
      <c r="D216" s="79"/>
      <c r="E216" s="79"/>
      <c r="F216" s="79"/>
      <c r="G216" s="79"/>
    </row>
    <row r="217" customFormat="false" ht="14.25" hidden="false" customHeight="true" outlineLevel="0" collapsed="false">
      <c r="A217" s="0"/>
      <c r="B217" s="0"/>
      <c r="C217" s="0"/>
      <c r="D217" s="0"/>
      <c r="E217" s="0"/>
      <c r="F217" s="0"/>
      <c r="G217" s="0"/>
    </row>
    <row r="218" customFormat="false" ht="12.75" hidden="false" customHeight="true" outlineLevel="0" collapsed="false">
      <c r="A218" s="138"/>
      <c r="B218" s="42" t="s">
        <v>163</v>
      </c>
      <c r="C218" s="42"/>
      <c r="D218" s="42"/>
      <c r="E218" s="42"/>
      <c r="F218" s="42" t="s">
        <v>143</v>
      </c>
      <c r="G218" s="42"/>
    </row>
    <row r="219" customFormat="false" ht="12.75" hidden="false" customHeight="true" outlineLevel="0" collapsed="false">
      <c r="A219" s="138"/>
      <c r="B219" s="42" t="s">
        <v>164</v>
      </c>
      <c r="C219" s="42"/>
      <c r="D219" s="42"/>
      <c r="E219" s="42"/>
      <c r="F219" s="43" t="s">
        <v>165</v>
      </c>
      <c r="G219" s="43"/>
    </row>
    <row r="220" customFormat="false" ht="12.75" hidden="false" customHeight="true" outlineLevel="0" collapsed="false">
      <c r="A220" s="59" t="s">
        <v>6</v>
      </c>
      <c r="B220" s="149" t="s">
        <v>166</v>
      </c>
      <c r="C220" s="149"/>
      <c r="D220" s="149"/>
      <c r="E220" s="149"/>
      <c r="F220" s="150" t="n">
        <f aca="false">C213</f>
        <v>2940.4711157735</v>
      </c>
      <c r="G220" s="150"/>
    </row>
    <row r="221" customFormat="false" ht="14.25" hidden="false" customHeight="false" outlineLevel="0" collapsed="false">
      <c r="A221" s="12" t="s">
        <v>8</v>
      </c>
      <c r="B221" s="149" t="s">
        <v>167</v>
      </c>
      <c r="C221" s="149"/>
      <c r="D221" s="149"/>
      <c r="E221" s="149"/>
      <c r="F221" s="142" t="n">
        <f aca="false">G214</f>
        <v>5880.942231547</v>
      </c>
      <c r="G221" s="142"/>
    </row>
    <row r="222" customFormat="false" ht="24.75" hidden="false" customHeight="true" outlineLevel="0" collapsed="false">
      <c r="A222" s="12" t="s">
        <v>11</v>
      </c>
      <c r="B222" s="151" t="s">
        <v>168</v>
      </c>
      <c r="C222" s="151"/>
      <c r="D222" s="151"/>
      <c r="E222" s="151"/>
      <c r="F222" s="142" t="n">
        <f aca="false">F221*12</f>
        <v>70571.306778564</v>
      </c>
      <c r="G222" s="142"/>
    </row>
    <row r="223" customFormat="false" ht="12.75" hidden="false" customHeight="false" outlineLevel="0" collapsed="false">
      <c r="A223" s="0"/>
      <c r="B223" s="0"/>
      <c r="C223" s="0"/>
      <c r="D223" s="0"/>
      <c r="E223" s="0"/>
      <c r="F223" s="0"/>
      <c r="G223" s="0"/>
    </row>
    <row r="224" customFormat="false" ht="14.25" hidden="false" customHeight="true" outlineLevel="0" collapsed="false">
      <c r="A224" s="152" t="s">
        <v>169</v>
      </c>
      <c r="B224" s="152"/>
      <c r="C224" s="152"/>
      <c r="D224" s="152"/>
      <c r="E224" s="152"/>
      <c r="F224" s="152"/>
      <c r="G224" s="152"/>
    </row>
    <row r="225" customFormat="false" ht="30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2.75" hidden="false" customHeight="true" outlineLevel="0" collapsed="false"/>
    <row r="232" customFormat="false" ht="67.5" hidden="false" customHeight="true" outlineLevel="0" collapsed="false"/>
    <row r="233" customFormat="false" ht="36" hidden="false" customHeight="true" outlineLevel="0" collapsed="false"/>
    <row r="234" customFormat="false" ht="30" hidden="false" customHeight="true" outlineLevel="0" collapsed="false"/>
    <row r="235" customFormat="false" ht="13.5" hidden="false" customHeight="true" outlineLevel="0" collapsed="false"/>
  </sheetData>
  <mergeCells count="209">
    <mergeCell ref="A3:G3"/>
    <mergeCell ref="A4:G4"/>
    <mergeCell ref="A5:G5"/>
    <mergeCell ref="A6:G6"/>
    <mergeCell ref="A7:G7"/>
    <mergeCell ref="A8:E8"/>
    <mergeCell ref="F8:G8"/>
    <mergeCell ref="A9:E9"/>
    <mergeCell ref="A11:G11"/>
    <mergeCell ref="B13:E13"/>
    <mergeCell ref="F13:G13"/>
    <mergeCell ref="B14:E14"/>
    <mergeCell ref="F14:G14"/>
    <mergeCell ref="B15:E15"/>
    <mergeCell ref="F15:G15"/>
    <mergeCell ref="B16:E16"/>
    <mergeCell ref="F16:G16"/>
    <mergeCell ref="A17:G19"/>
    <mergeCell ref="B20:E20"/>
    <mergeCell ref="F20:G20"/>
    <mergeCell ref="B21:E21"/>
    <mergeCell ref="F21:G21"/>
    <mergeCell ref="A22:G22"/>
    <mergeCell ref="A23:G24"/>
    <mergeCell ref="A26:G27"/>
    <mergeCell ref="A29:G29"/>
    <mergeCell ref="A31:G31"/>
    <mergeCell ref="A33:G33"/>
    <mergeCell ref="A35:G35"/>
    <mergeCell ref="B36:E36"/>
    <mergeCell ref="F36:G36"/>
    <mergeCell ref="B37:E37"/>
    <mergeCell ref="F37:G37"/>
    <mergeCell ref="B38:E38"/>
    <mergeCell ref="F38:G38"/>
    <mergeCell ref="B39:E39"/>
    <mergeCell ref="F39:G39"/>
    <mergeCell ref="B40:E40"/>
    <mergeCell ref="F40:G40"/>
    <mergeCell ref="A42:G42"/>
    <mergeCell ref="A43:G43"/>
    <mergeCell ref="A44:G44"/>
    <mergeCell ref="A45:G45"/>
    <mergeCell ref="A46:G46"/>
    <mergeCell ref="B47:E47"/>
    <mergeCell ref="F47:G47"/>
    <mergeCell ref="B48:E48"/>
    <mergeCell ref="F48:G48"/>
    <mergeCell ref="B49:E49"/>
    <mergeCell ref="F49:G49"/>
    <mergeCell ref="B50:E50"/>
    <mergeCell ref="F50:G50"/>
    <mergeCell ref="B51:E51"/>
    <mergeCell ref="F51:G51"/>
    <mergeCell ref="B52:E52"/>
    <mergeCell ref="F52:G52"/>
    <mergeCell ref="B53:E53"/>
    <mergeCell ref="F53:G53"/>
    <mergeCell ref="B54:E54"/>
    <mergeCell ref="F54:G54"/>
    <mergeCell ref="A55:E55"/>
    <mergeCell ref="F55:G55"/>
    <mergeCell ref="A57:G58"/>
    <mergeCell ref="A59:G61"/>
    <mergeCell ref="A62:G62"/>
    <mergeCell ref="A64:G64"/>
    <mergeCell ref="A65:G65"/>
    <mergeCell ref="B66:E66"/>
    <mergeCell ref="B67:E67"/>
    <mergeCell ref="B68:E68"/>
    <mergeCell ref="A69:E69"/>
    <mergeCell ref="B70:E70"/>
    <mergeCell ref="A71:G73"/>
    <mergeCell ref="A74:G75"/>
    <mergeCell ref="A77:G78"/>
    <mergeCell ref="A79:F79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A92:G93"/>
    <mergeCell ref="A95:G96"/>
    <mergeCell ref="A98:G98"/>
    <mergeCell ref="A100:G100"/>
    <mergeCell ref="B102:E102"/>
    <mergeCell ref="F102:G102"/>
    <mergeCell ref="B103:E103"/>
    <mergeCell ref="F103:G103"/>
    <mergeCell ref="B104:E104"/>
    <mergeCell ref="F104:G104"/>
    <mergeCell ref="B105:E105"/>
    <mergeCell ref="F105:G105"/>
    <mergeCell ref="B106:E106"/>
    <mergeCell ref="F106:G106"/>
    <mergeCell ref="A107:E107"/>
    <mergeCell ref="F107:G107"/>
    <mergeCell ref="A108:G108"/>
    <mergeCell ref="A109:G109"/>
    <mergeCell ref="A111:G112"/>
    <mergeCell ref="A114:G114"/>
    <mergeCell ref="B116:E116"/>
    <mergeCell ref="F116:G116"/>
    <mergeCell ref="B117:E117"/>
    <mergeCell ref="F117:G117"/>
    <mergeCell ref="B118:E118"/>
    <mergeCell ref="F118:G118"/>
    <mergeCell ref="B119:E119"/>
    <mergeCell ref="F119:G119"/>
    <mergeCell ref="A120:E120"/>
    <mergeCell ref="F120:G120"/>
    <mergeCell ref="A122:G122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A133:G133"/>
    <mergeCell ref="A135:G135"/>
    <mergeCell ref="A137:G137"/>
    <mergeCell ref="A139:F139"/>
    <mergeCell ref="A141:G141"/>
    <mergeCell ref="B143:E143"/>
    <mergeCell ref="B144:E144"/>
    <mergeCell ref="B145:E145"/>
    <mergeCell ref="B146:E146"/>
    <mergeCell ref="B147:E147"/>
    <mergeCell ref="B148:E148"/>
    <mergeCell ref="B149:E149"/>
    <mergeCell ref="B150:E150"/>
    <mergeCell ref="A152:G153"/>
    <mergeCell ref="A155:G155"/>
    <mergeCell ref="B157:E157"/>
    <mergeCell ref="B158:E158"/>
    <mergeCell ref="A159:E159"/>
    <mergeCell ref="A161:G162"/>
    <mergeCell ref="A164:G164"/>
    <mergeCell ref="A165:G165"/>
    <mergeCell ref="B166:E166"/>
    <mergeCell ref="B167:E167"/>
    <mergeCell ref="B168:E168"/>
    <mergeCell ref="B169:E169"/>
    <mergeCell ref="A171:G171"/>
    <mergeCell ref="B173:E173"/>
    <mergeCell ref="F173:G173"/>
    <mergeCell ref="B174:E174"/>
    <mergeCell ref="F174:G174"/>
    <mergeCell ref="B175:E175"/>
    <mergeCell ref="F175:G175"/>
    <mergeCell ref="B176:E176"/>
    <mergeCell ref="F176:G176"/>
    <mergeCell ref="B177:E177"/>
    <mergeCell ref="F177:G177"/>
    <mergeCell ref="B178:E178"/>
    <mergeCell ref="F178:G178"/>
    <mergeCell ref="A180:G180"/>
    <mergeCell ref="A182:G182"/>
    <mergeCell ref="A184:F184"/>
    <mergeCell ref="B186:E186"/>
    <mergeCell ref="B187:E187"/>
    <mergeCell ref="B188:E188"/>
    <mergeCell ref="B189:E189"/>
    <mergeCell ref="B190:E190"/>
    <mergeCell ref="B191:E191"/>
    <mergeCell ref="B192:E192"/>
    <mergeCell ref="B193:E193"/>
    <mergeCell ref="A195:G195"/>
    <mergeCell ref="A196:G196"/>
    <mergeCell ref="A198:G198"/>
    <mergeCell ref="B200:E200"/>
    <mergeCell ref="F200:G200"/>
    <mergeCell ref="B201:E201"/>
    <mergeCell ref="F201:G201"/>
    <mergeCell ref="B202:E202"/>
    <mergeCell ref="F202:G202"/>
    <mergeCell ref="B203:E203"/>
    <mergeCell ref="F203:G203"/>
    <mergeCell ref="B204:E204"/>
    <mergeCell ref="F204:G204"/>
    <mergeCell ref="B205:E205"/>
    <mergeCell ref="F205:G205"/>
    <mergeCell ref="A206:E206"/>
    <mergeCell ref="F206:G206"/>
    <mergeCell ref="B207:E207"/>
    <mergeCell ref="F207:G207"/>
    <mergeCell ref="A208:E208"/>
    <mergeCell ref="F208:G208"/>
    <mergeCell ref="A210:G210"/>
    <mergeCell ref="A212:B212"/>
    <mergeCell ref="A214:F214"/>
    <mergeCell ref="A216:G216"/>
    <mergeCell ref="B218:G218"/>
    <mergeCell ref="B219:E219"/>
    <mergeCell ref="F219:G219"/>
    <mergeCell ref="B220:E220"/>
    <mergeCell ref="F220:G220"/>
    <mergeCell ref="B221:E221"/>
    <mergeCell ref="F221:G221"/>
    <mergeCell ref="B222:E222"/>
    <mergeCell ref="F222:G222"/>
    <mergeCell ref="A224:G22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8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121" man="true" max="16383" min="0"/>
    <brk id="181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cp:lastPrinted>2018-06-21T15:47:21Z</cp:lastPrinted>
  <dcterms:modified xsi:type="dcterms:W3CDTF">2018-06-27T11:37:01Z</dcterms:modified>
  <cp:revision>94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