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RVENTE SEM INSALUBRIDADE" sheetId="1" state="visible" r:id="rId2"/>
    <sheet name="SERVENTE COM INSALUBRIDAD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<sst xmlns="http://schemas.openxmlformats.org/spreadsheetml/2006/main" count="470" uniqueCount="172">
  <si>
    <t xml:space="preserve">ANEXO VII-D</t>
  </si>
  <si>
    <t xml:space="preserve">MODELO DE PLANILHA DE CUSTOS E FORMAÇÃO DE PREÇOS</t>
  </si>
  <si>
    <t xml:space="preserve">Nº Processo:</t>
  </si>
  <si>
    <t xml:space="preserve">Licitação Nº:</t>
  </si>
  <si>
    <t xml:space="preserve">Dia __/__/__ às __:__ horas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</si>
  <si>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</si>
  <si>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</si>
  <si>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</si>
  <si>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</si>
  <si>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</si>
  <si>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</si>
  <si>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</si>
  <si>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</si>
  <si>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</si>
  <si>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</si>
  <si>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</si>
  <si>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</si>
  <si>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</si>
  <si>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</si>
  <si>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</si>
  <si>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</si>
  <si>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COM 06 FUNCIONÁRIOS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</si>
  <si>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</si>
  <si>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</si>
  <si>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</si>
  <si>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</si>
  <si>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</si>
  <si>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</si>
  <si>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</si>
  <si>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</si>
  <si>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</t>
  </si>
  <si>
    <t xml:space="preserve">5143-20</t>
  </si>
  <si>
    <t xml:space="preserve">Salário Normativo da Categoria Profissional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</si>
  <si>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</si>
  <si>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</si>
  <si>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</si>
  <si>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</si>
  <si>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</si>
  <si>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</si>
  <si>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</si>
  <si>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</si>
  <si>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</si>
  <si>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</t>
  </si>
  <si>
    <t xml:space="preserve">Módulo 2 -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</si>
  <si>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</si>
  <si>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</si>
  <si>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</si>
  <si>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</si>
  <si>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</si>
  <si>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</si>
  <si>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</si>
  <si>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</t>
  </si>
  <si>
    <t xml:space="preserve">Nota 2: O adicional de férias contido no Submódulo 2.1 corresponde a 1/3 (um terço) da remuneração que por sua vez é divido por 12 (doze) conforme Nota 1 acima.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</si>
  <si>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</si>
  <si>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</t>
  </si>
  <si>
    <t xml:space="preserve"> Base de cálculo submódulo 2.2 = Módulo 1 + Submódulo 2.1</t>
  </si>
  <si>
    <t xml:space="preserve">2.2</t>
  </si>
  <si>
    <t xml:space="preserve">GPS, FGTS e outras contribuições</t>
  </si>
  <si>
    <t xml:space="preserve">Percentual (%)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</si>
  <si>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</si>
  <si>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</si>
  <si>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</si>
  <si>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</si>
  <si>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</si>
  <si>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</si>
  <si>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</si>
  <si>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</si>
  <si>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</si>
  <si>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</si>
  <si>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</si>
  <si>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</si>
  <si>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</si>
  <si>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</t>
  </si>
  <si>
    <t xml:space="preserve">Nota 2: O SAT a depender do grau de risco do serviço irá variar entre 1%, para risco leve, de 2%, para risco médio, e de 3% de risco grave.</t>
  </si>
  <si>
    <t xml:space="preserve">Nota 3: Esses percentuais incidem sobre o Módulo 1, o Submódulo 2.1.</t>
  </si>
  <si>
    <t xml:space="preserve">Submódulo 2.3 - Benefícios Mensais e Diários.</t>
  </si>
  <si>
    <t xml:space="preserve">2.3</t>
  </si>
  <si>
    <t xml:space="preserve">Transporte (2 x 22 x 3,70 conforme Decreto Municipal nº 004/2018)</t>
  </si>
  <si>
    <t xml:space="preserve">Transporte (2 x 22 x 3,70 conforme Decreto Municipal nº 004/2018) – 6% x Salário Base</t>
  </si>
  <si>
    <t xml:space="preserve">Auxílio Refeição/Alimentação (22 x 7,08 conforme Cláusula Nona CCT 205/2018)</t>
  </si>
  <si>
    <t xml:space="preserve">Assistência Social (conforme Cláusula Décima Terceira CCT 205/2018)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</si>
  <si>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</si>
  <si>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</si>
  <si>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</t>
  </si>
  <si>
    <t xml:space="preserve">Nota 2: Observar a previsão dos benefícios contidos em Acordos, Convenções e Dissídios Coletivos de Trabalho e atentar-se ao disposto no art. 6º desta Instrução Normativa.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</si>
  <si>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</si>
  <si>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</t>
  </si>
  <si>
    <t xml:space="preserve">Encargos e Benefícios Anuais, Mensais e Diários</t>
  </si>
  <si>
    <t xml:space="preserve">Benefícios Mensais e Diários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</si>
  <si>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</si>
  <si>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</si>
  <si>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</si>
  <si>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</si>
  <si>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</t>
  </si>
  <si>
    <t xml:space="preserve">Aviso prévio trabalhado 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</si>
  <si>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</si>
  <si>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</si>
  <si>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</si>
  <si>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</t>
  </si>
  <si>
    <t xml:space="preserve">Nota 2: Haverá a incidência do Submódulo 2.2 sobre esse módulo.</t>
  </si>
  <si>
    <t xml:space="preserve">Base de cálculo do Módulo 4 = Módulo 1 + Módulo 2 + Módulo 3.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</si>
  <si>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</si>
  <si>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</si>
  <si>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</si>
  <si>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</si>
  <si>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</si>
  <si>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</si>
  <si>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</si>
  <si>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</si>
  <si>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</si>
  <si>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</si>
  <si>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</si>
  <si>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</si>
  <si>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</si>
  <si>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</t>
  </si>
  <si>
    <t xml:space="preserve">Quadro Resumo do Módulo 4 - Custo de Reposição do Profissional Ausente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</si>
  <si>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</si>
  <si>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</si>
  <si>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</si>
  <si>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</si>
  <si>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</si>
  <si>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</si>
  <si>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</si>
  <si>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</t>
  </si>
  <si>
    <t xml:space="preserve"> MÓDULO 6 - CUSTOS INDIRETOS, TRIBUTOS E LUCRO</t>
  </si>
  <si>
    <t xml:space="preserve">Base de cálculo do Módulo 6 = Módulo 1 + Módulo 2 + Módulo 3 + Módulo 4 + Módulo 5.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</si>
  <si>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</si>
  <si>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</si>
  <si>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</si>
  <si>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</si>
  <si>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</si>
  <si>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</si>
  <si>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</si>
  <si>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</si>
  <si>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</si>
  <si>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</si>
  <si>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</si>
  <si>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</si>
  <si>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</si>
  <si>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</si>
  <si>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</si>
  <si>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</si>
  <si>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</si>
  <si>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</si>
  <si>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</si>
  <si>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</si>
  <si>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</si>
  <si>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</si>
  <si>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</si>
  <si>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</si>
  <si>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</si>
  <si>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</si>
  <si>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</si>
  <si>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</si>
  <si>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</si>
  <si>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</si>
  <si>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</t>
  </si>
  <si>
    <t xml:space="preserve">VALOR GLOBAL DA PROPOSTA</t>
  </si>
  <si>
    <t xml:space="preserve">DESCRIÇÃO</t>
  </si>
  <si>
    <t xml:space="preserve">VALOR (R$)</t>
  </si>
  <si>
    <t xml:space="preserve">Valor proposto por unidade de medida *</t>
  </si>
  <si>
    <t xml:space="preserve">Valor mensal do serviço</t>
  </si>
  <si>
    <t xml:space="preserve">Valor global da proposta 
(Valor mensal do serviço multiplicado pelo número de meses do contrato).</t>
  </si>
  <si>
    <t xml:space="preserve">Nota: Informar o valor da unidade de medida por tipo de serviço.</t>
  </si>
  <si>
    <t xml:space="preserve">Posto de Limpeza e Conservação com insalubridade</t>
  </si>
  <si>
    <t xml:space="preserve">01 POSTO COM 03 FUNCIONÁRIOS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</si>
  <si>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</si>
  <si>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</si>
  <si>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 Benefícios Mensais e Diários</t>
  </si>
  <si>
    <t xml:space="preserve">Incidência dos encargos do submódulo 2.2 sobre aviso prévio trabalhado</t>
  </si>
  <si>
    <t xml:space="preserve">Submódulo 4.1 - Substituto nas Ausências Legais</t>
  </si>
  <si>
    <t xml:space="preserve">Submódulo 4.2 – Substituto na Intrajornada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</si>
</sst>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#,##0.00"/>
    <numFmt numFmtId="167" formatCode="_-* #,##0.00_-;\-* #,##0.00_-;_-* \-??_-;_-@_-"/>
    <numFmt numFmtId="168" formatCode="0.00%"/>
    <numFmt numFmtId="169" formatCode="0.00"/>
    <numFmt numFmtId="170" formatCode="#,##0"/>
  </numFmts>
  <fonts count="1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E3E3E3"/>
        <bgColor rgb="FFCCFFCC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 style="hair"/>
      <top style="medium">
        <color rgb="FF171717"/>
      </top>
      <bottom style="medium">
        <color rgb="FF171717"/>
      </bottom>
      <diagonal/>
    </border>
    <border diagonalUp="false" diagonalDown="false">
      <left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/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>
        <color rgb="FF171717"/>
      </left>
      <right style="medium"/>
      <top style="thin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/>
      <top/>
      <bottom style="thin"/>
      <diagonal/>
    </border>
    <border diagonalUp="false" diagonalDown="false">
      <left style="thin"/>
      <right style="thin"/>
      <top style="medium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>
        <color rgb="FF171717"/>
      </right>
      <top/>
      <bottom style="thin"/>
      <diagonal/>
    </border>
    <border diagonalUp="false" diagonalDown="false">
      <left style="medium">
        <color rgb="FF171717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9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16" xfId="15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8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16" xfId="15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3" borderId="10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2" xfId="15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7" xfId="15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6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7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3" borderId="1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24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1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4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3" borderId="27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36" xfId="15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3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7" xfId="15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9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42" xfId="15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42" xfId="15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4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1"/>
  <sheetViews>
    <sheetView showFormulas="false" showGridLines="fals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21" activeCellId="0" sqref="F21"/>
    </sheetView>
  </sheetViews>
  <sheetFormatPr defaultRowHeight="12.75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25.71"/>
    <col collapsed="false" customWidth="true" hidden="false" outlineLevel="0" max="3" min="3" style="1" width="17.29"/>
    <col collapsed="false" customWidth="true" hidden="false" outlineLevel="0" max="4" min="4" style="1" width="13.7"/>
    <col collapsed="false" customWidth="true" hidden="false" outlineLevel="0" max="5" min="5" style="1" width="18.14"/>
    <col collapsed="false" customWidth="true" hidden="false" outlineLevel="0" max="6" min="6" style="1" width="16.42"/>
    <col collapsed="false" customWidth="true" hidden="false" outlineLevel="0" max="7" min="7" style="1" width="13.14"/>
    <col collapsed="false" customWidth="true" hidden="false" outlineLevel="0" max="8" min="8" style="1" width="10.14"/>
    <col collapsed="false" customWidth="true" hidden="false" outlineLevel="0" max="10" min="9" style="1" width="7.71"/>
    <col collapsed="false" customWidth="true" hidden="false" outlineLevel="0" max="11" min="11" style="1" width="8"/>
    <col collapsed="false" customWidth="true" hidden="false" outlineLevel="0" max="19" min="12" style="1" width="7.71"/>
    <col collapsed="false" customWidth="true" hidden="false" outlineLevel="0" max="26" min="20" style="1" width="6.15"/>
    <col collapsed="false" customWidth="true" hidden="false" outlineLevel="0" max="1025" min="27" style="1" width="12.86"/>
  </cols>
  <sheetData>
    <row r="1" customFormat="false" ht="12.75" hidden="false" customHeight="true" outlineLevel="0" collapsed="false">
      <c r="B1" s="2"/>
    </row>
    <row r="3" customFormat="false" ht="12.75" hidden="false" customHeight="false" outlineLevel="0" collapsed="false">
      <c r="A3" s="3" t="s">
        <v>0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6" t="s">
        <v>2</v>
      </c>
      <c r="B6" s="6"/>
      <c r="C6" s="6"/>
      <c r="D6" s="6"/>
      <c r="E6" s="6"/>
      <c r="F6" s="6"/>
      <c r="G6" s="6"/>
    </row>
    <row r="7" customFormat="false" ht="14.25" hidden="false" customHeight="true" outlineLevel="0" collapsed="false">
      <c r="A7" s="7" t="s">
        <v>3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4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75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</row>
    <row r="12" customFormat="false" ht="12.75" hidden="false" customHeight="false" outlineLevel="0" collapsed="false">
      <c r="A12" s="4"/>
      <c r="B12" s="4"/>
      <c r="C12" s="4"/>
      <c r="D12" s="4"/>
      <c r="E12" s="4"/>
      <c r="F12" s="4"/>
      <c r="G12" s="4"/>
    </row>
    <row r="13" customFormat="false" ht="14.25" hidden="false" customHeight="true" outlineLevel="0" collapsed="false">
      <c r="A13" s="10" t="s">
        <v>6</v>
      </c>
      <c r="B13" s="11" t="s">
        <v>7</v>
      </c>
      <c r="C13" s="11"/>
      <c r="D13" s="11"/>
      <c r="E13" s="11"/>
      <c r="F13" s="12"/>
      <c r="G13" s="12"/>
    </row>
    <row r="14" customFormat="false" ht="12.75" hidden="false" customHeight="true" outlineLevel="0" collapsed="false">
      <c r="A14" s="13" t="s">
        <v>8</v>
      </c>
      <c r="B14" s="14" t="s">
        <v>9</v>
      </c>
      <c r="C14" s="14"/>
      <c r="D14" s="14"/>
      <c r="E14" s="14"/>
      <c r="F14" s="15"/>
      <c r="G14" s="15"/>
    </row>
    <row r="15" customFormat="false" ht="12.75" hidden="false" customHeight="true" outlineLevel="0" collapsed="false">
      <c r="A15" s="13" t="s">
        <v>10</v>
      </c>
      <c r="B15" s="14" t="s">
        <v>11</v>
      </c>
      <c r="C15" s="14"/>
      <c r="D15" s="14"/>
      <c r="E15" s="14"/>
      <c r="F15" s="16" t="s">
        <v>12</v>
      </c>
      <c r="G15" s="16"/>
    </row>
    <row r="16" customFormat="false" ht="14.25" hidden="false" customHeight="true" outlineLevel="0" collapsed="false">
      <c r="A16" s="17" t="s">
        <v>13</v>
      </c>
      <c r="B16" s="18" t="s">
        <v>14</v>
      </c>
      <c r="C16" s="18"/>
      <c r="D16" s="18"/>
      <c r="E16" s="18"/>
      <c r="F16" s="19" t="n">
        <v>12</v>
      </c>
      <c r="G16" s="19"/>
    </row>
    <row r="17" customFormat="false" ht="12.75" hidden="false" customHeight="true" outlineLevel="0" collapsed="false">
      <c r="A17" s="4" t="s">
        <v>15</v>
      </c>
      <c r="B17" s="4"/>
      <c r="C17" s="4"/>
      <c r="D17" s="4"/>
      <c r="E17" s="4"/>
      <c r="F17" s="4"/>
      <c r="G17" s="4"/>
    </row>
    <row r="18" customFormat="false" ht="12.75" hidden="false" customHeight="false" outlineLevel="0" collapsed="false">
      <c r="A18" s="4"/>
      <c r="B18" s="4"/>
      <c r="C18" s="4"/>
      <c r="D18" s="4"/>
      <c r="E18" s="4"/>
      <c r="F18" s="4"/>
      <c r="G18" s="4"/>
    </row>
    <row r="19" customFormat="false" ht="12.75" hidden="false" customHeight="false" outlineLevel="0" collapsed="false">
      <c r="A19" s="4"/>
      <c r="B19" s="4"/>
      <c r="C19" s="4"/>
      <c r="D19" s="4"/>
      <c r="E19" s="4"/>
      <c r="F19" s="4"/>
      <c r="G19" s="4"/>
    </row>
    <row r="20" customFormat="false" ht="24" hidden="false" customHeight="true" outlineLevel="0" collapsed="false">
      <c r="A20" s="20" t="s">
        <v>16</v>
      </c>
      <c r="B20" s="21" t="s">
        <v>17</v>
      </c>
      <c r="C20" s="21"/>
      <c r="D20" s="21"/>
      <c r="E20" s="21"/>
      <c r="F20" s="22" t="s">
        <v>18</v>
      </c>
      <c r="G20" s="22"/>
    </row>
    <row r="21" customFormat="false" ht="24" hidden="false" customHeight="true" outlineLevel="0" collapsed="false">
      <c r="A21" s="17" t="s">
        <v>19</v>
      </c>
      <c r="B21" s="23" t="s">
        <v>20</v>
      </c>
      <c r="C21" s="23"/>
      <c r="D21" s="23"/>
      <c r="E21" s="23"/>
      <c r="F21" s="19" t="s">
        <v>21</v>
      </c>
      <c r="G21" s="19"/>
    </row>
    <row r="22" customFormat="false" ht="12.75" hidden="false" customHeight="false" outlineLevel="0" collapsed="false">
      <c r="A22" s="24"/>
      <c r="B22" s="24"/>
      <c r="C22" s="24"/>
      <c r="D22" s="24"/>
      <c r="E22" s="24"/>
      <c r="F22" s="24"/>
      <c r="G22" s="24"/>
    </row>
    <row r="23" customFormat="false" ht="12.75" hidden="false" customHeight="true" outlineLevel="0" collapsed="false">
      <c r="A23" s="25" t="s">
        <v>22</v>
      </c>
      <c r="B23" s="25"/>
      <c r="C23" s="25"/>
      <c r="D23" s="25"/>
      <c r="E23" s="25"/>
      <c r="F23" s="25"/>
      <c r="G23" s="25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5"/>
      <c r="G24" s="25"/>
    </row>
    <row r="25" customFormat="false" ht="12.75" hidden="false" customHeight="true" outlineLevel="0" collapsed="false">
      <c r="A25" s="26"/>
      <c r="B25" s="26"/>
      <c r="C25" s="26"/>
      <c r="D25" s="26"/>
      <c r="E25" s="26"/>
      <c r="F25" s="26"/>
      <c r="G25" s="26"/>
    </row>
    <row r="26" customFormat="false" ht="12.75" hidden="false" customHeight="true" outlineLevel="0" collapsed="false">
      <c r="A26" s="25" t="s">
        <v>23</v>
      </c>
      <c r="B26" s="25"/>
      <c r="C26" s="25"/>
      <c r="D26" s="25"/>
      <c r="E26" s="25"/>
      <c r="F26" s="25"/>
      <c r="G26" s="25"/>
    </row>
    <row r="27" customFormat="false" ht="12.75" hidden="false" customHeight="true" outlineLevel="0" collapsed="false">
      <c r="A27" s="25"/>
      <c r="B27" s="25"/>
      <c r="C27" s="25"/>
      <c r="D27" s="25"/>
      <c r="E27" s="25"/>
      <c r="F27" s="25"/>
      <c r="G27" s="25"/>
    </row>
    <row r="28" customFormat="false" ht="12.75" hidden="false" customHeight="true" outlineLevel="0" collapsed="false">
      <c r="A28" s="26"/>
      <c r="B28" s="26"/>
      <c r="C28" s="26"/>
      <c r="D28" s="26"/>
      <c r="E28" s="26"/>
      <c r="F28" s="26"/>
      <c r="G28" s="26"/>
    </row>
    <row r="29" customFormat="false" ht="12.75" hidden="false" customHeight="true" outlineLevel="0" collapsed="false">
      <c r="A29" s="27" t="s">
        <v>24</v>
      </c>
      <c r="B29" s="27"/>
      <c r="C29" s="27"/>
      <c r="D29" s="27"/>
      <c r="E29" s="27"/>
      <c r="F29" s="27"/>
      <c r="G29" s="27"/>
    </row>
    <row r="30" customFormat="false" ht="12.75" hidden="false" customHeight="true" outlineLevel="0" collapsed="false">
      <c r="A30" s="27"/>
      <c r="B30" s="26"/>
      <c r="C30" s="28"/>
      <c r="D30" s="26"/>
      <c r="E30" s="26"/>
      <c r="F30" s="26"/>
      <c r="G30" s="26"/>
    </row>
    <row r="31" customFormat="false" ht="12.75" hidden="false" customHeight="true" outlineLevel="0" collapsed="false">
      <c r="A31" s="29" t="s">
        <v>25</v>
      </c>
      <c r="B31" s="29"/>
      <c r="C31" s="29"/>
      <c r="D31" s="29"/>
      <c r="E31" s="29"/>
      <c r="F31" s="29"/>
      <c r="G31" s="29"/>
    </row>
    <row r="32" customFormat="false" ht="12.75" hidden="false" customHeight="true" outlineLevel="0" collapsed="false">
      <c r="A32" s="29"/>
      <c r="B32" s="3"/>
      <c r="C32" s="3"/>
      <c r="D32" s="3"/>
      <c r="E32" s="3"/>
      <c r="F32" s="3"/>
      <c r="G32" s="3"/>
    </row>
    <row r="33" customFormat="false" ht="12.75" hidden="false" customHeight="true" outlineLevel="0" collapsed="false">
      <c r="A33" s="30" t="s">
        <v>26</v>
      </c>
      <c r="B33" s="30"/>
      <c r="C33" s="30"/>
      <c r="D33" s="30"/>
      <c r="E33" s="30"/>
      <c r="F33" s="30"/>
      <c r="G33" s="30"/>
    </row>
    <row r="34" customFormat="false" ht="12.75" hidden="false" customHeight="true" outlineLevel="0" collapsed="false">
      <c r="A34" s="29"/>
      <c r="B34" s="3"/>
      <c r="C34" s="3"/>
      <c r="D34" s="3"/>
      <c r="E34" s="3"/>
      <c r="F34" s="3"/>
      <c r="G34" s="3"/>
    </row>
    <row r="35" customFormat="false" ht="14.25" hidden="false" customHeight="true" outlineLevel="0" collapsed="false">
      <c r="A35" s="31" t="s">
        <v>27</v>
      </c>
      <c r="B35" s="31"/>
      <c r="C35" s="31"/>
      <c r="D35" s="31"/>
      <c r="E35" s="31"/>
      <c r="F35" s="31"/>
      <c r="G35" s="31"/>
    </row>
    <row r="36" customFormat="false" ht="12.75" hidden="false" customHeight="true" outlineLevel="0" collapsed="false">
      <c r="A36" s="13" t="n">
        <v>1</v>
      </c>
      <c r="B36" s="14" t="s">
        <v>28</v>
      </c>
      <c r="C36" s="14"/>
      <c r="D36" s="14"/>
      <c r="E36" s="14"/>
      <c r="F36" s="15" t="s">
        <v>29</v>
      </c>
      <c r="G36" s="15"/>
    </row>
    <row r="37" customFormat="false" ht="14.25" hidden="false" customHeight="true" outlineLevel="0" collapsed="false">
      <c r="A37" s="13" t="n">
        <v>2</v>
      </c>
      <c r="B37" s="32" t="s">
        <v>30</v>
      </c>
      <c r="C37" s="32"/>
      <c r="D37" s="32"/>
      <c r="E37" s="32"/>
      <c r="F37" s="15" t="s">
        <v>31</v>
      </c>
      <c r="G37" s="15"/>
    </row>
    <row r="38" customFormat="false" ht="14.25" hidden="false" customHeight="true" outlineLevel="0" collapsed="false">
      <c r="A38" s="13" t="n">
        <v>3</v>
      </c>
      <c r="B38" s="32" t="s">
        <v>32</v>
      </c>
      <c r="C38" s="32"/>
      <c r="D38" s="32"/>
      <c r="E38" s="32"/>
      <c r="F38" s="33" t="n">
        <v>975.92</v>
      </c>
      <c r="G38" s="33"/>
    </row>
    <row r="39" customFormat="false" ht="14.85" hidden="false" customHeight="true" outlineLevel="0" collapsed="false">
      <c r="A39" s="17" t="n">
        <v>4</v>
      </c>
      <c r="B39" s="34" t="s">
        <v>33</v>
      </c>
      <c r="C39" s="34"/>
      <c r="D39" s="34"/>
      <c r="E39" s="34"/>
      <c r="F39" s="35" t="n">
        <v>43101</v>
      </c>
      <c r="G39" s="35"/>
    </row>
    <row r="40" customFormat="false" ht="14.85" hidden="false" customHeight="true" outlineLevel="0" collapsed="false">
      <c r="A40" s="24"/>
      <c r="B40" s="36"/>
      <c r="C40" s="36"/>
      <c r="D40" s="36"/>
      <c r="E40" s="36"/>
      <c r="F40" s="37"/>
      <c r="G40" s="37"/>
    </row>
    <row r="41" customFormat="false" ht="12.75" hidden="false" customHeight="true" outlineLevel="0" collapsed="false">
      <c r="A41" s="38" t="s">
        <v>34</v>
      </c>
      <c r="B41" s="38"/>
      <c r="C41" s="38"/>
      <c r="D41" s="38"/>
      <c r="E41" s="38"/>
      <c r="F41" s="38"/>
      <c r="G41" s="38"/>
    </row>
    <row r="42" customFormat="false" ht="12.75" hidden="false" customHeight="true" outlineLevel="0" collapsed="false">
      <c r="A42" s="39"/>
      <c r="B42" s="39"/>
      <c r="C42" s="39"/>
      <c r="D42" s="39"/>
      <c r="E42" s="39"/>
      <c r="F42" s="39"/>
      <c r="G42" s="39"/>
    </row>
    <row r="43" customFormat="false" ht="12.75" hidden="false" customHeight="true" outlineLevel="0" collapsed="false">
      <c r="A43" s="40" t="s">
        <v>35</v>
      </c>
      <c r="B43" s="40"/>
      <c r="C43" s="40"/>
      <c r="D43" s="40"/>
      <c r="E43" s="40"/>
      <c r="F43" s="40"/>
      <c r="G43" s="40"/>
    </row>
    <row r="44" customFormat="false" ht="12.75" hidden="false" customHeight="true" outlineLevel="0" collapsed="false">
      <c r="A44" s="24"/>
      <c r="B44" s="24"/>
      <c r="C44" s="24"/>
      <c r="D44" s="24"/>
      <c r="E44" s="24"/>
      <c r="F44" s="24"/>
      <c r="G44" s="24"/>
    </row>
    <row r="45" customFormat="false" ht="12.75" hidden="false" customHeight="true" outlineLevel="0" collapsed="false">
      <c r="A45" s="41" t="s">
        <v>36</v>
      </c>
      <c r="B45" s="41"/>
      <c r="C45" s="41"/>
      <c r="D45" s="41"/>
      <c r="E45" s="41"/>
      <c r="F45" s="41"/>
      <c r="G45" s="41"/>
    </row>
    <row r="46" customFormat="false" ht="14.25" hidden="false" customHeight="true" outlineLevel="0" collapsed="false">
      <c r="A46" s="42" t="n">
        <v>1</v>
      </c>
      <c r="B46" s="43" t="s">
        <v>37</v>
      </c>
      <c r="C46" s="43"/>
      <c r="D46" s="43"/>
      <c r="E46" s="43"/>
      <c r="F46" s="44" t="s">
        <v>38</v>
      </c>
      <c r="G46" s="44"/>
    </row>
    <row r="47" customFormat="false" ht="14.25" hidden="false" customHeight="true" outlineLevel="0" collapsed="false">
      <c r="A47" s="45" t="s">
        <v>6</v>
      </c>
      <c r="B47" s="46" t="s">
        <v>39</v>
      </c>
      <c r="C47" s="46"/>
      <c r="D47" s="46"/>
      <c r="E47" s="46"/>
      <c r="F47" s="47" t="n">
        <v>975.92</v>
      </c>
      <c r="G47" s="47"/>
      <c r="I47" s="48"/>
      <c r="J47" s="48"/>
    </row>
    <row r="48" customFormat="false" ht="14.25" hidden="false" customHeight="true" outlineLevel="0" collapsed="false">
      <c r="A48" s="49" t="s">
        <v>40</v>
      </c>
      <c r="B48" s="49"/>
      <c r="C48" s="49"/>
      <c r="D48" s="49"/>
      <c r="E48" s="49"/>
      <c r="F48" s="50" t="n">
        <f aca="false">F47</f>
        <v>975.92</v>
      </c>
      <c r="G48" s="50"/>
    </row>
    <row r="49" customFormat="false" ht="14.25" hidden="false" customHeight="true" outlineLevel="0" collapsed="false"/>
    <row r="50" customFormat="false" ht="12.75" hidden="false" customHeight="true" outlineLevel="0" collapsed="false">
      <c r="A50" s="36" t="s">
        <v>41</v>
      </c>
      <c r="B50" s="36"/>
      <c r="C50" s="36"/>
      <c r="D50" s="36"/>
      <c r="E50" s="36"/>
      <c r="F50" s="36"/>
      <c r="G50" s="36"/>
    </row>
    <row r="51" customFormat="false" ht="12.75" hidden="false" customHeight="false" outlineLevel="0" collapsed="false">
      <c r="A51" s="36"/>
      <c r="B51" s="36"/>
      <c r="C51" s="36"/>
      <c r="D51" s="36"/>
      <c r="E51" s="36"/>
      <c r="F51" s="36"/>
      <c r="G51" s="36"/>
    </row>
    <row r="52" customFormat="false" ht="14.25" hidden="false" customHeight="true" outlineLevel="0" collapsed="false">
      <c r="A52" s="36" t="s">
        <v>42</v>
      </c>
      <c r="B52" s="36"/>
      <c r="C52" s="36"/>
      <c r="D52" s="36"/>
      <c r="E52" s="36"/>
      <c r="F52" s="36"/>
      <c r="G52" s="36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</row>
    <row r="55" customFormat="false" ht="12.75" hidden="false" customHeight="true" outlineLevel="0" collapsed="false">
      <c r="A55" s="51" t="s">
        <v>43</v>
      </c>
      <c r="B55" s="51"/>
      <c r="C55" s="51"/>
      <c r="D55" s="51"/>
      <c r="E55" s="51"/>
      <c r="F55" s="51"/>
      <c r="G55" s="51"/>
    </row>
    <row r="56" customFormat="false" ht="12.75" hidden="false" customHeight="true" outlineLevel="0" collapsed="false">
      <c r="A56" s="29"/>
      <c r="B56" s="3"/>
      <c r="C56" s="3"/>
      <c r="D56" s="3"/>
      <c r="E56" s="3"/>
      <c r="F56" s="3"/>
      <c r="G56" s="3"/>
    </row>
    <row r="57" customFormat="false" ht="12.75" hidden="false" customHeight="true" outlineLevel="0" collapsed="false">
      <c r="A57" s="27" t="s">
        <v>44</v>
      </c>
      <c r="B57" s="27"/>
      <c r="C57" s="27"/>
      <c r="D57" s="27"/>
      <c r="E57" s="27"/>
      <c r="F57" s="27"/>
      <c r="G57" s="27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</row>
    <row r="59" customFormat="false" ht="12.75" hidden="false" customHeight="true" outlineLevel="0" collapsed="false">
      <c r="A59" s="52" t="s">
        <v>45</v>
      </c>
      <c r="B59" s="53" t="s">
        <v>46</v>
      </c>
      <c r="C59" s="53"/>
      <c r="D59" s="53"/>
      <c r="E59" s="53"/>
      <c r="F59" s="53" t="s">
        <v>47</v>
      </c>
      <c r="G59" s="54" t="s">
        <v>38</v>
      </c>
    </row>
    <row r="60" customFormat="false" ht="12.75" hidden="false" customHeight="true" outlineLevel="0" collapsed="false">
      <c r="A60" s="55" t="s">
        <v>6</v>
      </c>
      <c r="B60" s="56" t="s">
        <v>48</v>
      </c>
      <c r="C60" s="56"/>
      <c r="D60" s="56"/>
      <c r="E60" s="56"/>
      <c r="F60" s="57" t="n">
        <v>0.0833</v>
      </c>
      <c r="G60" s="58" t="n">
        <f aca="false">F48*F60</f>
        <v>81.294136</v>
      </c>
    </row>
    <row r="61" customFormat="false" ht="12.75" hidden="false" customHeight="true" outlineLevel="0" collapsed="false">
      <c r="A61" s="13" t="s">
        <v>8</v>
      </c>
      <c r="B61" s="59" t="s">
        <v>49</v>
      </c>
      <c r="C61" s="59"/>
      <c r="D61" s="59"/>
      <c r="E61" s="59"/>
      <c r="F61" s="60" t="n">
        <v>0.121</v>
      </c>
      <c r="G61" s="58" t="n">
        <f aca="false">F48*F61</f>
        <v>118.08632</v>
      </c>
    </row>
    <row r="62" customFormat="false" ht="12.75" hidden="false" customHeight="true" outlineLevel="0" collapsed="false">
      <c r="A62" s="61" t="s">
        <v>50</v>
      </c>
      <c r="B62" s="61"/>
      <c r="C62" s="61"/>
      <c r="D62" s="61"/>
      <c r="E62" s="61"/>
      <c r="F62" s="62" t="n">
        <f aca="false">F60+F61</f>
        <v>0.2043</v>
      </c>
      <c r="G62" s="63" t="n">
        <f aca="false">G60+G61</f>
        <v>199.380456</v>
      </c>
    </row>
    <row r="63" customFormat="false" ht="12.75" hidden="false" customHeight="false" outlineLevel="0" collapsed="false">
      <c r="A63" s="24"/>
      <c r="B63" s="36"/>
      <c r="C63" s="36"/>
      <c r="D63" s="36"/>
      <c r="E63" s="36"/>
      <c r="F63" s="64"/>
      <c r="G63" s="65"/>
    </row>
    <row r="64" customFormat="false" ht="12.75" hidden="false" customHeight="true" outlineLevel="0" collapsed="false">
      <c r="A64" s="36" t="s">
        <v>51</v>
      </c>
      <c r="B64" s="36"/>
      <c r="C64" s="36"/>
      <c r="D64" s="36"/>
      <c r="E64" s="36"/>
      <c r="F64" s="36"/>
      <c r="G64" s="36"/>
    </row>
    <row r="65" customFormat="false" ht="12.75" hidden="false" customHeight="true" outlineLevel="0" collapsed="false">
      <c r="A65" s="36"/>
      <c r="B65" s="36"/>
      <c r="C65" s="36"/>
      <c r="D65" s="36"/>
      <c r="E65" s="36"/>
      <c r="F65" s="36"/>
      <c r="G65" s="36"/>
    </row>
    <row r="66" customFormat="false" ht="12.75" hidden="false" customHeight="false" outlineLevel="0" collapsed="false">
      <c r="A66" s="36"/>
      <c r="B66" s="36"/>
      <c r="C66" s="36"/>
      <c r="D66" s="36"/>
      <c r="E66" s="36"/>
      <c r="F66" s="36"/>
      <c r="G66" s="36"/>
    </row>
    <row r="67" customFormat="false" ht="12.75" hidden="false" customHeight="true" outlineLevel="0" collapsed="false">
      <c r="A67" s="36" t="s">
        <v>52</v>
      </c>
      <c r="B67" s="36"/>
      <c r="C67" s="36"/>
      <c r="D67" s="36"/>
      <c r="E67" s="36"/>
      <c r="F67" s="36"/>
      <c r="G67" s="36"/>
    </row>
    <row r="68" customFormat="false" ht="12.75" hidden="false" customHeight="true" outlineLevel="0" collapsed="false">
      <c r="A68" s="36"/>
      <c r="B68" s="36"/>
      <c r="C68" s="36"/>
      <c r="D68" s="36"/>
      <c r="E68" s="36"/>
      <c r="F68" s="36"/>
      <c r="G68" s="36"/>
    </row>
    <row r="69" customFormat="false" ht="12.75" hidden="false" customHeight="true" outlineLevel="0" collapsed="false">
      <c r="A69" s="36"/>
      <c r="B69" s="36"/>
      <c r="C69" s="36"/>
      <c r="D69" s="36"/>
      <c r="E69" s="36"/>
      <c r="F69" s="36"/>
      <c r="G69" s="36"/>
    </row>
    <row r="70" customFormat="false" ht="13.15" hidden="false" customHeight="true" outlineLevel="0" collapsed="false">
      <c r="A70" s="36" t="s">
        <v>53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customFormat="false" ht="12.75" hidden="false" customHeight="true" outlineLevel="0" collapsed="false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customFormat="false" ht="12.75" hidden="false" customHeight="true" outlineLevel="0" collapsed="false">
      <c r="A72" s="27" t="s">
        <v>54</v>
      </c>
      <c r="B72" s="27"/>
      <c r="C72" s="27"/>
      <c r="D72" s="27"/>
      <c r="E72" s="27"/>
      <c r="F72" s="27"/>
      <c r="G72" s="27"/>
    </row>
    <row r="73" customFormat="false" ht="12.75" hidden="false" customHeight="false" outlineLevel="0" collapsed="false">
      <c r="A73" s="27"/>
      <c r="B73" s="27"/>
      <c r="C73" s="27"/>
      <c r="D73" s="27"/>
      <c r="E73" s="27"/>
      <c r="F73" s="27"/>
      <c r="G73" s="27"/>
      <c r="I73" s="66"/>
    </row>
    <row r="74" customFormat="false" ht="12.75" hidden="false" customHeight="true" outlineLevel="0" collapsed="false">
      <c r="A74" s="67" t="s">
        <v>55</v>
      </c>
      <c r="B74" s="67"/>
      <c r="C74" s="67"/>
      <c r="D74" s="67"/>
      <c r="E74" s="67"/>
      <c r="F74" s="67"/>
      <c r="G74" s="68" t="n">
        <f aca="false">F48+G62</f>
        <v>1175.300456</v>
      </c>
      <c r="H74" s="69" t="n">
        <f aca="false">975.92+199.38</f>
        <v>1175.3</v>
      </c>
    </row>
    <row r="75" customFormat="false" ht="12.75" hidden="false" customHeight="true" outlineLevel="0" collapsed="false">
      <c r="A75" s="70"/>
      <c r="B75" s="3"/>
      <c r="C75" s="3"/>
      <c r="D75" s="3"/>
      <c r="E75" s="3"/>
      <c r="F75" s="3"/>
      <c r="G75" s="3"/>
    </row>
    <row r="76" customFormat="false" ht="12.75" hidden="false" customHeight="true" outlineLevel="0" collapsed="false">
      <c r="A76" s="71" t="s">
        <v>56</v>
      </c>
      <c r="B76" s="53" t="s">
        <v>57</v>
      </c>
      <c r="C76" s="53"/>
      <c r="D76" s="53"/>
      <c r="E76" s="53"/>
      <c r="F76" s="53" t="s">
        <v>58</v>
      </c>
      <c r="G76" s="54" t="s">
        <v>38</v>
      </c>
    </row>
    <row r="77" customFormat="false" ht="12.75" hidden="false" customHeight="true" outlineLevel="0" collapsed="false">
      <c r="A77" s="72" t="s">
        <v>6</v>
      </c>
      <c r="B77" s="73" t="s">
        <v>59</v>
      </c>
      <c r="C77" s="73"/>
      <c r="D77" s="73"/>
      <c r="E77" s="73"/>
      <c r="F77" s="74" t="n">
        <v>0.2</v>
      </c>
      <c r="G77" s="58" t="n">
        <f aca="false">G74*F77</f>
        <v>235.0600912</v>
      </c>
    </row>
    <row r="78" customFormat="false" ht="12.75" hidden="false" customHeight="true" outlineLevel="0" collapsed="false">
      <c r="A78" s="72" t="s">
        <v>8</v>
      </c>
      <c r="B78" s="73" t="s">
        <v>60</v>
      </c>
      <c r="C78" s="73"/>
      <c r="D78" s="73"/>
      <c r="E78" s="73"/>
      <c r="F78" s="74" t="n">
        <v>0.025</v>
      </c>
      <c r="G78" s="58" t="n">
        <f aca="false">G74*F78</f>
        <v>29.3825114</v>
      </c>
    </row>
    <row r="79" customFormat="false" ht="12.75" hidden="false" customHeight="true" outlineLevel="0" collapsed="false">
      <c r="A79" s="72" t="s">
        <v>10</v>
      </c>
      <c r="B79" s="73" t="s">
        <v>61</v>
      </c>
      <c r="C79" s="73"/>
      <c r="D79" s="73"/>
      <c r="E79" s="73"/>
      <c r="F79" s="74" t="n">
        <v>0.03</v>
      </c>
      <c r="G79" s="58" t="n">
        <f aca="false">G74*F79</f>
        <v>35.25901368</v>
      </c>
    </row>
    <row r="80" customFormat="false" ht="12.75" hidden="false" customHeight="true" outlineLevel="0" collapsed="false">
      <c r="A80" s="72" t="s">
        <v>13</v>
      </c>
      <c r="B80" s="73" t="s">
        <v>62</v>
      </c>
      <c r="C80" s="73"/>
      <c r="D80" s="73"/>
      <c r="E80" s="73"/>
      <c r="F80" s="74" t="n">
        <v>0.015</v>
      </c>
      <c r="G80" s="58" t="n">
        <f aca="false">G74*F80</f>
        <v>17.62950684</v>
      </c>
    </row>
    <row r="81" customFormat="false" ht="12.75" hidden="false" customHeight="true" outlineLevel="0" collapsed="false">
      <c r="A81" s="72" t="s">
        <v>63</v>
      </c>
      <c r="B81" s="73" t="s">
        <v>64</v>
      </c>
      <c r="C81" s="73"/>
      <c r="D81" s="73"/>
      <c r="E81" s="73"/>
      <c r="F81" s="74" t="n">
        <v>0.01</v>
      </c>
      <c r="G81" s="58" t="n">
        <f aca="false">G74*F81</f>
        <v>11.75300456</v>
      </c>
    </row>
    <row r="82" customFormat="false" ht="12.75" hidden="false" customHeight="true" outlineLevel="0" collapsed="false">
      <c r="A82" s="72" t="s">
        <v>65</v>
      </c>
      <c r="B82" s="73" t="s">
        <v>66</v>
      </c>
      <c r="C82" s="73"/>
      <c r="D82" s="73"/>
      <c r="E82" s="73"/>
      <c r="F82" s="74" t="n">
        <v>0.006</v>
      </c>
      <c r="G82" s="58" t="n">
        <f aca="false">G74*F82</f>
        <v>7.051802736</v>
      </c>
    </row>
    <row r="83" customFormat="false" ht="12.75" hidden="false" customHeight="true" outlineLevel="0" collapsed="false">
      <c r="A83" s="72" t="s">
        <v>67</v>
      </c>
      <c r="B83" s="14" t="s">
        <v>68</v>
      </c>
      <c r="C83" s="14"/>
      <c r="D83" s="14"/>
      <c r="E83" s="14"/>
      <c r="F83" s="74" t="n">
        <v>0.002</v>
      </c>
      <c r="G83" s="58" t="n">
        <f aca="false">G74*F83</f>
        <v>2.350600912</v>
      </c>
    </row>
    <row r="84" customFormat="false" ht="12.75" hidden="false" customHeight="true" outlineLevel="0" collapsed="false">
      <c r="A84" s="72" t="s">
        <v>69</v>
      </c>
      <c r="B84" s="14" t="s">
        <v>70</v>
      </c>
      <c r="C84" s="14"/>
      <c r="D84" s="14"/>
      <c r="E84" s="14"/>
      <c r="F84" s="74" t="n">
        <v>0.08</v>
      </c>
      <c r="G84" s="58" t="n">
        <f aca="false">G74*F84</f>
        <v>94.02403648</v>
      </c>
    </row>
    <row r="85" customFormat="false" ht="12.75" hidden="false" customHeight="true" outlineLevel="0" collapsed="false">
      <c r="A85" s="75"/>
      <c r="B85" s="76" t="s">
        <v>71</v>
      </c>
      <c r="C85" s="76"/>
      <c r="D85" s="76"/>
      <c r="E85" s="76"/>
      <c r="F85" s="77" t="n">
        <f aca="false">F77+F78+F79+F80+F81+F82+F83+F84</f>
        <v>0.368</v>
      </c>
      <c r="G85" s="78" t="n">
        <f aca="false">SUM(G77:G84)</f>
        <v>432.510567808</v>
      </c>
    </row>
    <row r="86" customFormat="false" ht="12.75" hidden="false" customHeight="true" outlineLevel="0" collapsed="false">
      <c r="A86" s="4"/>
      <c r="B86" s="3"/>
      <c r="C86" s="3"/>
      <c r="D86" s="3"/>
      <c r="E86" s="3"/>
      <c r="F86" s="3"/>
      <c r="G86" s="3"/>
    </row>
    <row r="87" customFormat="false" ht="12.75" hidden="false" customHeight="true" outlineLevel="0" collapsed="false">
      <c r="A87" s="36" t="s">
        <v>72</v>
      </c>
      <c r="B87" s="36"/>
      <c r="C87" s="36"/>
      <c r="D87" s="36"/>
      <c r="E87" s="36"/>
      <c r="F87" s="36"/>
      <c r="G87" s="36"/>
    </row>
    <row r="88" customFormat="false" ht="12.75" hidden="false" customHeight="true" outlineLevel="0" collapsed="false">
      <c r="A88" s="36"/>
      <c r="B88" s="36"/>
      <c r="C88" s="36"/>
      <c r="D88" s="36"/>
      <c r="E88" s="36"/>
      <c r="F88" s="36"/>
      <c r="G88" s="36"/>
    </row>
    <row r="89" customFormat="false" ht="12.75" hidden="false" customHeight="true" outlineLevel="0" collapsed="false">
      <c r="A89" s="4"/>
      <c r="B89" s="3"/>
      <c r="C89" s="3"/>
      <c r="D89" s="3"/>
      <c r="E89" s="3"/>
      <c r="F89" s="3"/>
      <c r="G89" s="3"/>
    </row>
    <row r="90" customFormat="false" ht="12.75" hidden="false" customHeight="true" outlineLevel="0" collapsed="false">
      <c r="A90" s="36" t="s">
        <v>73</v>
      </c>
      <c r="B90" s="36"/>
      <c r="C90" s="36"/>
      <c r="D90" s="36"/>
      <c r="E90" s="36"/>
      <c r="F90" s="36"/>
      <c r="G90" s="36"/>
    </row>
    <row r="91" customFormat="false" ht="12.75" hidden="false" customHeight="true" outlineLevel="0" collapsed="false">
      <c r="A91" s="36"/>
      <c r="B91" s="36"/>
      <c r="C91" s="36"/>
      <c r="D91" s="36"/>
      <c r="E91" s="36"/>
      <c r="F91" s="36"/>
      <c r="G91" s="36"/>
    </row>
    <row r="92" customFormat="false" ht="12.75" hidden="false" customHeight="true" outlineLevel="0" collapsed="false">
      <c r="A92" s="4"/>
      <c r="B92" s="3"/>
      <c r="C92" s="3"/>
      <c r="D92" s="3"/>
      <c r="E92" s="3"/>
      <c r="F92" s="3"/>
      <c r="G92" s="3"/>
    </row>
    <row r="93" customFormat="false" ht="12.75" hidden="false" customHeight="true" outlineLevel="0" collapsed="false">
      <c r="A93" s="36" t="s">
        <v>74</v>
      </c>
      <c r="B93" s="36"/>
      <c r="C93" s="36"/>
      <c r="D93" s="36"/>
      <c r="E93" s="36"/>
      <c r="F93" s="36"/>
      <c r="G93" s="36"/>
    </row>
    <row r="94" customFormat="false" ht="12.75" hidden="false" customHeight="true" outlineLevel="0" collapsed="false">
      <c r="A94" s="27"/>
      <c r="B94" s="79"/>
      <c r="C94" s="79"/>
      <c r="D94" s="79"/>
      <c r="E94" s="79"/>
      <c r="F94" s="79"/>
      <c r="G94" s="79"/>
    </row>
    <row r="95" customFormat="false" ht="12.75" hidden="false" customHeight="true" outlineLevel="0" collapsed="false">
      <c r="A95" s="80" t="s">
        <v>75</v>
      </c>
      <c r="B95" s="80"/>
      <c r="C95" s="80"/>
      <c r="D95" s="80"/>
      <c r="E95" s="80"/>
      <c r="F95" s="80"/>
      <c r="G95" s="80"/>
    </row>
    <row r="96" customFormat="false" ht="12.75" hidden="false" customHeight="true" outlineLevel="0" collapsed="false">
      <c r="A96" s="4"/>
      <c r="B96" s="3"/>
      <c r="C96" s="3"/>
      <c r="D96" s="3"/>
      <c r="E96" s="3"/>
      <c r="F96" s="3"/>
      <c r="G96" s="3"/>
    </row>
    <row r="97" customFormat="false" ht="14.25" hidden="false" customHeight="true" outlineLevel="0" collapsed="false">
      <c r="A97" s="71" t="s">
        <v>76</v>
      </c>
      <c r="B97" s="81" t="s">
        <v>77</v>
      </c>
      <c r="C97" s="81"/>
      <c r="D97" s="81"/>
      <c r="E97" s="81"/>
      <c r="F97" s="82" t="s">
        <v>38</v>
      </c>
      <c r="G97" s="82"/>
    </row>
    <row r="98" customFormat="false" ht="14.25" hidden="false" customHeight="true" outlineLevel="0" collapsed="false">
      <c r="A98" s="72" t="s">
        <v>6</v>
      </c>
      <c r="B98" s="83" t="s">
        <v>78</v>
      </c>
      <c r="C98" s="83"/>
      <c r="D98" s="83"/>
      <c r="E98" s="83"/>
      <c r="F98" s="84"/>
      <c r="G98" s="84"/>
    </row>
    <row r="99" customFormat="false" ht="14.25" hidden="false" customHeight="true" outlineLevel="0" collapsed="false">
      <c r="A99" s="72" t="s">
        <v>8</v>
      </c>
      <c r="B99" s="83" t="s">
        <v>79</v>
      </c>
      <c r="C99" s="83"/>
      <c r="D99" s="83"/>
      <c r="E99" s="83"/>
      <c r="F99" s="84" t="n">
        <f aca="false">22*7.08</f>
        <v>155.76</v>
      </c>
      <c r="G99" s="84"/>
      <c r="H99" s="85"/>
    </row>
    <row r="100" customFormat="false" ht="14.25" hidden="false" customHeight="true" outlineLevel="0" collapsed="false">
      <c r="A100" s="72" t="s">
        <v>10</v>
      </c>
      <c r="B100" s="83" t="s">
        <v>80</v>
      </c>
      <c r="C100" s="83"/>
      <c r="D100" s="83"/>
      <c r="E100" s="83"/>
      <c r="F100" s="86" t="n">
        <v>40.2</v>
      </c>
      <c r="G100" s="86"/>
      <c r="H100" s="85"/>
    </row>
    <row r="101" customFormat="false" ht="14.25" hidden="false" customHeight="true" outlineLevel="0" collapsed="false">
      <c r="A101" s="72" t="s">
        <v>13</v>
      </c>
      <c r="B101" s="83" t="s">
        <v>81</v>
      </c>
      <c r="C101" s="83"/>
      <c r="D101" s="83"/>
      <c r="E101" s="83"/>
      <c r="F101" s="86" t="n">
        <v>100</v>
      </c>
      <c r="G101" s="86"/>
      <c r="H101" s="87"/>
    </row>
    <row r="102" customFormat="false" ht="14.25" hidden="false" customHeight="true" outlineLevel="0" collapsed="false">
      <c r="A102" s="72" t="s">
        <v>63</v>
      </c>
      <c r="B102" s="83" t="s">
        <v>82</v>
      </c>
      <c r="C102" s="83"/>
      <c r="D102" s="83"/>
      <c r="E102" s="83"/>
      <c r="F102" s="86" t="n">
        <v>10</v>
      </c>
      <c r="G102" s="86"/>
      <c r="H102" s="87"/>
    </row>
    <row r="103" customFormat="false" ht="14.25" hidden="false" customHeight="true" outlineLevel="0" collapsed="false">
      <c r="A103" s="88" t="s">
        <v>40</v>
      </c>
      <c r="B103" s="88"/>
      <c r="C103" s="88"/>
      <c r="D103" s="88"/>
      <c r="E103" s="88"/>
      <c r="F103" s="78" t="n">
        <f aca="false">F98+F99+F100+F101+F102</f>
        <v>305.96</v>
      </c>
      <c r="G103" s="78"/>
    </row>
    <row r="104" customFormat="false" ht="12.75" hidden="false" customHeight="true" outlineLevel="0" collapsed="false">
      <c r="A104" s="25"/>
      <c r="B104" s="25"/>
      <c r="C104" s="25"/>
      <c r="D104" s="25"/>
      <c r="E104" s="25"/>
      <c r="F104" s="25"/>
      <c r="G104" s="25"/>
    </row>
    <row r="105" customFormat="false" ht="12.75" hidden="false" customHeight="true" outlineLevel="0" collapsed="false">
      <c r="A105" s="36" t="s">
        <v>83</v>
      </c>
      <c r="B105" s="36"/>
      <c r="C105" s="36"/>
      <c r="D105" s="36"/>
      <c r="E105" s="36"/>
      <c r="F105" s="36"/>
      <c r="G105" s="36"/>
    </row>
    <row r="106" customFormat="false" ht="14.25" hidden="false" customHeight="true" outlineLevel="0" collapsed="false"/>
    <row r="107" customFormat="false" ht="14.25" hidden="false" customHeight="true" outlineLevel="0" collapsed="false">
      <c r="A107" s="36" t="s">
        <v>84</v>
      </c>
      <c r="B107" s="36"/>
      <c r="C107" s="36"/>
      <c r="D107" s="36"/>
      <c r="E107" s="36"/>
      <c r="F107" s="36"/>
      <c r="G107" s="36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</row>
    <row r="109" customFormat="false" ht="14.25" hidden="false" customHeight="true" outlineLevel="0" collapsed="false">
      <c r="A109" s="36"/>
      <c r="B109" s="36"/>
      <c r="C109" s="36"/>
      <c r="D109" s="36"/>
      <c r="E109" s="36"/>
      <c r="F109" s="36"/>
      <c r="G109" s="36"/>
    </row>
    <row r="110" customFormat="false" ht="14.25" hidden="false" customHeight="true" outlineLevel="0" collapsed="false">
      <c r="A110" s="39" t="s">
        <v>85</v>
      </c>
      <c r="B110" s="36"/>
      <c r="C110" s="36"/>
      <c r="D110" s="36"/>
      <c r="E110" s="36"/>
      <c r="F110" s="36"/>
      <c r="G110" s="36"/>
    </row>
    <row r="111" customFormat="false" ht="14.25" hidden="false" customHeight="true" outlineLevel="0" collapsed="false"/>
    <row r="112" customFormat="false" ht="14.25" hidden="false" customHeight="true" outlineLevel="0" collapsed="false">
      <c r="A112" s="27" t="s">
        <v>86</v>
      </c>
      <c r="B112" s="27"/>
      <c r="C112" s="27"/>
      <c r="D112" s="27"/>
      <c r="E112" s="27"/>
      <c r="F112" s="27"/>
      <c r="G112" s="27"/>
    </row>
    <row r="113" customFormat="false" ht="14.25" hidden="false" customHeight="true" outlineLevel="0" collapsed="false"/>
    <row r="114" customFormat="false" ht="14.25" hidden="false" customHeight="true" outlineLevel="0" collapsed="false">
      <c r="A114" s="71" t="n">
        <v>2</v>
      </c>
      <c r="B114" s="20" t="s">
        <v>87</v>
      </c>
      <c r="C114" s="20"/>
      <c r="D114" s="20"/>
      <c r="E114" s="20"/>
      <c r="F114" s="82" t="s">
        <v>38</v>
      </c>
      <c r="G114" s="82"/>
    </row>
    <row r="115" customFormat="false" ht="14.85" hidden="false" customHeight="true" outlineLevel="0" collapsed="false">
      <c r="A115" s="72" t="s">
        <v>45</v>
      </c>
      <c r="B115" s="32" t="s">
        <v>46</v>
      </c>
      <c r="C115" s="32"/>
      <c r="D115" s="32"/>
      <c r="E115" s="32"/>
      <c r="F115" s="86" t="n">
        <f aca="false">G62</f>
        <v>199.380456</v>
      </c>
      <c r="G115" s="86"/>
    </row>
    <row r="116" customFormat="false" ht="12.75" hidden="false" customHeight="true" outlineLevel="0" collapsed="false">
      <c r="A116" s="72" t="s">
        <v>56</v>
      </c>
      <c r="B116" s="32" t="s">
        <v>57</v>
      </c>
      <c r="C116" s="32"/>
      <c r="D116" s="32"/>
      <c r="E116" s="32"/>
      <c r="F116" s="86" t="n">
        <f aca="false">G85</f>
        <v>432.510567808</v>
      </c>
      <c r="G116" s="86"/>
    </row>
    <row r="117" customFormat="false" ht="12.75" hidden="false" customHeight="true" outlineLevel="0" collapsed="false">
      <c r="A117" s="72" t="s">
        <v>76</v>
      </c>
      <c r="B117" s="32" t="s">
        <v>88</v>
      </c>
      <c r="C117" s="32"/>
      <c r="D117" s="32"/>
      <c r="E117" s="32"/>
      <c r="F117" s="86" t="n">
        <f aca="false">F103</f>
        <v>305.96</v>
      </c>
      <c r="G117" s="86"/>
    </row>
    <row r="118" customFormat="false" ht="12.75" hidden="false" customHeight="true" outlineLevel="0" collapsed="false">
      <c r="A118" s="88" t="s">
        <v>40</v>
      </c>
      <c r="B118" s="88"/>
      <c r="C118" s="88"/>
      <c r="D118" s="88"/>
      <c r="E118" s="88"/>
      <c r="F118" s="78" t="n">
        <f aca="false">F115+F116+F117</f>
        <v>937.851023808</v>
      </c>
      <c r="G118" s="78"/>
    </row>
    <row r="119" customFormat="false" ht="12.75" hidden="false" customHeight="true" outlineLevel="0" collapsed="false">
      <c r="A119" s="3"/>
      <c r="B119" s="3"/>
      <c r="C119" s="3"/>
      <c r="D119" s="3"/>
      <c r="E119" s="3"/>
      <c r="F119" s="3"/>
      <c r="G119" s="3"/>
    </row>
    <row r="120" customFormat="false" ht="12.75" hidden="false" customHeight="true" outlineLevel="0" collapsed="false">
      <c r="A120" s="51" t="s">
        <v>89</v>
      </c>
      <c r="B120" s="51"/>
      <c r="C120" s="51"/>
      <c r="D120" s="51"/>
      <c r="E120" s="51"/>
      <c r="F120" s="51"/>
      <c r="G120" s="51"/>
    </row>
    <row r="121" customFormat="false" ht="14.25" hidden="false" customHeight="true" outlineLevel="0" collapsed="false">
      <c r="B121" s="3"/>
      <c r="C121" s="3"/>
      <c r="D121" s="3"/>
      <c r="E121" s="3"/>
      <c r="F121" s="3"/>
      <c r="G121" s="3"/>
    </row>
    <row r="122" customFormat="false" ht="14.25" hidden="false" customHeight="true" outlineLevel="0" collapsed="false">
      <c r="A122" s="52" t="n">
        <v>3</v>
      </c>
      <c r="B122" s="53" t="s">
        <v>90</v>
      </c>
      <c r="C122" s="53"/>
      <c r="D122" s="53"/>
      <c r="E122" s="53"/>
      <c r="F122" s="53" t="s">
        <v>47</v>
      </c>
      <c r="G122" s="54" t="s">
        <v>38</v>
      </c>
    </row>
    <row r="123" customFormat="false" ht="14.25" hidden="false" customHeight="true" outlineLevel="0" collapsed="false">
      <c r="A123" s="55" t="s">
        <v>6</v>
      </c>
      <c r="B123" s="11" t="s">
        <v>91</v>
      </c>
      <c r="C123" s="11"/>
      <c r="D123" s="11"/>
      <c r="E123" s="11"/>
      <c r="F123" s="89" t="n">
        <v>0.0042</v>
      </c>
      <c r="G123" s="90" t="n">
        <f aca="false">F48*F123</f>
        <v>4.098864</v>
      </c>
    </row>
    <row r="124" customFormat="false" ht="12.75" hidden="false" customHeight="true" outlineLevel="0" collapsed="false">
      <c r="A124" s="13" t="s">
        <v>8</v>
      </c>
      <c r="B124" s="14" t="s">
        <v>92</v>
      </c>
      <c r="C124" s="14"/>
      <c r="D124" s="14"/>
      <c r="E124" s="14"/>
      <c r="F124" s="91" t="n">
        <v>0.0003</v>
      </c>
      <c r="G124" s="90" t="n">
        <f aca="false">F48*F124</f>
        <v>0.292776</v>
      </c>
    </row>
    <row r="125" customFormat="false" ht="24" hidden="false" customHeight="true" outlineLevel="0" collapsed="false">
      <c r="A125" s="13" t="s">
        <v>10</v>
      </c>
      <c r="B125" s="14" t="s">
        <v>93</v>
      </c>
      <c r="C125" s="14"/>
      <c r="D125" s="14"/>
      <c r="E125" s="14"/>
      <c r="F125" s="91" t="n">
        <v>0.05</v>
      </c>
      <c r="G125" s="90" t="n">
        <f aca="false">F48*F125</f>
        <v>48.796</v>
      </c>
    </row>
    <row r="126" customFormat="false" ht="14.25" hidden="false" customHeight="true" outlineLevel="0" collapsed="false">
      <c r="A126" s="13" t="s">
        <v>13</v>
      </c>
      <c r="B126" s="14" t="s">
        <v>94</v>
      </c>
      <c r="C126" s="14"/>
      <c r="D126" s="14"/>
      <c r="E126" s="14"/>
      <c r="F126" s="91" t="n">
        <v>0.0194</v>
      </c>
      <c r="G126" s="90" t="n">
        <f aca="false">F48*F126</f>
        <v>18.932848</v>
      </c>
    </row>
    <row r="127" customFormat="false" ht="12.75" hidden="false" customHeight="true" outlineLevel="0" collapsed="false">
      <c r="A127" s="13" t="s">
        <v>63</v>
      </c>
      <c r="B127" s="14" t="s">
        <v>95</v>
      </c>
      <c r="C127" s="14"/>
      <c r="D127" s="14"/>
      <c r="E127" s="14"/>
      <c r="F127" s="91" t="n">
        <v>0.0072</v>
      </c>
      <c r="G127" s="92" t="n">
        <f aca="false">F48*F127</f>
        <v>7.026624</v>
      </c>
      <c r="I127" s="93"/>
    </row>
    <row r="128" customFormat="false" ht="12.75" hidden="false" customHeight="true" outlineLevel="0" collapsed="false">
      <c r="A128" s="94"/>
      <c r="B128" s="95" t="s">
        <v>96</v>
      </c>
      <c r="C128" s="95"/>
      <c r="D128" s="95"/>
      <c r="E128" s="95"/>
      <c r="F128" s="96" t="n">
        <v>0.0702</v>
      </c>
      <c r="G128" s="97" t="n">
        <f aca="false">SUM(G123:G127)</f>
        <v>79.147112</v>
      </c>
    </row>
    <row r="129" customFormat="false" ht="12.75" hidden="false" customHeight="false" outlineLevel="0" collapsed="false">
      <c r="A129" s="98"/>
      <c r="B129" s="98"/>
      <c r="C129" s="98"/>
      <c r="D129" s="98"/>
      <c r="E129" s="98"/>
      <c r="F129" s="98"/>
      <c r="G129" s="98"/>
    </row>
    <row r="130" customFormat="false" ht="12.75" hidden="false" customHeight="false" outlineLevel="0" collapsed="false">
      <c r="A130" s="51" t="s">
        <v>97</v>
      </c>
      <c r="B130" s="51"/>
      <c r="C130" s="51"/>
      <c r="D130" s="51"/>
      <c r="E130" s="51"/>
      <c r="F130" s="51"/>
      <c r="G130" s="51"/>
    </row>
    <row r="131" customFormat="false" ht="12.75" hidden="false" customHeight="false" outlineLevel="0" collapsed="false">
      <c r="A131" s="98"/>
      <c r="B131" s="98"/>
      <c r="C131" s="98"/>
      <c r="D131" s="98"/>
      <c r="E131" s="98"/>
      <c r="F131" s="98"/>
      <c r="G131" s="98"/>
    </row>
    <row r="132" customFormat="false" ht="28.7" hidden="false" customHeight="true" outlineLevel="0" collapsed="false">
      <c r="A132" s="36" t="s">
        <v>98</v>
      </c>
      <c r="B132" s="36"/>
      <c r="C132" s="36"/>
      <c r="D132" s="36"/>
      <c r="E132" s="36"/>
      <c r="F132" s="36"/>
      <c r="G132" s="36"/>
    </row>
    <row r="133" customFormat="false" ht="12.75" hidden="false" customHeight="false" outlineLevel="0" collapsed="false">
      <c r="A133" s="98"/>
      <c r="B133" s="98"/>
      <c r="C133" s="98"/>
      <c r="D133" s="98"/>
      <c r="E133" s="98"/>
      <c r="F133" s="98"/>
      <c r="G133" s="98"/>
    </row>
    <row r="134" customFormat="false" ht="12.75" hidden="false" customHeight="true" outlineLevel="0" collapsed="false">
      <c r="A134" s="36" t="s">
        <v>99</v>
      </c>
      <c r="B134" s="36"/>
      <c r="C134" s="36"/>
      <c r="D134" s="36"/>
      <c r="E134" s="36"/>
      <c r="F134" s="36"/>
      <c r="G134" s="36"/>
    </row>
    <row r="135" customFormat="false" ht="12.75" hidden="false" customHeight="true" outlineLevel="0" collapsed="false">
      <c r="A135" s="27"/>
      <c r="B135" s="27"/>
      <c r="C135" s="27"/>
      <c r="D135" s="27"/>
      <c r="E135" s="27"/>
      <c r="F135" s="27"/>
      <c r="G135" s="27"/>
    </row>
    <row r="136" customFormat="false" ht="12.75" hidden="false" customHeight="true" outlineLevel="0" collapsed="false">
      <c r="A136" s="67" t="s">
        <v>100</v>
      </c>
      <c r="B136" s="67"/>
      <c r="C136" s="67"/>
      <c r="D136" s="67"/>
      <c r="E136" s="67"/>
      <c r="F136" s="67"/>
      <c r="G136" s="99" t="n">
        <f aca="false">F48+F118+G128</f>
        <v>1992.918135808</v>
      </c>
    </row>
    <row r="137" customFormat="false" ht="12.75" hidden="false" customHeight="false" outlineLevel="0" collapsed="false">
      <c r="A137" s="98"/>
      <c r="B137" s="98"/>
      <c r="C137" s="98"/>
      <c r="D137" s="98"/>
      <c r="E137" s="98"/>
      <c r="F137" s="98"/>
      <c r="G137" s="98"/>
    </row>
    <row r="138" customFormat="false" ht="12.75" hidden="false" customHeight="false" outlineLevel="0" collapsed="false">
      <c r="A138" s="51" t="s">
        <v>101</v>
      </c>
      <c r="B138" s="51"/>
      <c r="C138" s="51"/>
      <c r="D138" s="51"/>
      <c r="E138" s="51"/>
      <c r="F138" s="51"/>
      <c r="G138" s="51"/>
    </row>
    <row r="139" customFormat="false" ht="12.75" hidden="false" customHeight="false" outlineLevel="0" collapsed="false">
      <c r="A139" s="98"/>
      <c r="B139" s="98"/>
      <c r="C139" s="98"/>
      <c r="D139" s="98"/>
      <c r="E139" s="98"/>
      <c r="F139" s="98"/>
      <c r="G139" s="98"/>
    </row>
    <row r="140" customFormat="false" ht="12.75" hidden="false" customHeight="true" outlineLevel="0" collapsed="false">
      <c r="A140" s="52" t="s">
        <v>102</v>
      </c>
      <c r="B140" s="53" t="s">
        <v>103</v>
      </c>
      <c r="C140" s="53"/>
      <c r="D140" s="53"/>
      <c r="E140" s="53"/>
      <c r="F140" s="100" t="s">
        <v>47</v>
      </c>
      <c r="G140" s="54" t="s">
        <v>38</v>
      </c>
    </row>
    <row r="141" customFormat="false" ht="12.75" hidden="false" customHeight="true" outlineLevel="0" collapsed="false">
      <c r="A141" s="72" t="s">
        <v>6</v>
      </c>
      <c r="B141" s="59" t="s">
        <v>104</v>
      </c>
      <c r="C141" s="59"/>
      <c r="D141" s="59"/>
      <c r="E141" s="59"/>
      <c r="F141" s="60" t="n">
        <v>0.0166</v>
      </c>
      <c r="G141" s="58" t="n">
        <f aca="false">G136*F141</f>
        <v>33.0824410544128</v>
      </c>
    </row>
    <row r="142" customFormat="false" ht="14.25" hidden="false" customHeight="true" outlineLevel="0" collapsed="false">
      <c r="A142" s="72" t="s">
        <v>8</v>
      </c>
      <c r="B142" s="59" t="s">
        <v>105</v>
      </c>
      <c r="C142" s="59"/>
      <c r="D142" s="59"/>
      <c r="E142" s="59"/>
      <c r="F142" s="60" t="n">
        <v>0.0002</v>
      </c>
      <c r="G142" s="58" t="n">
        <f aca="false">G136*F142</f>
        <v>0.3985836271616</v>
      </c>
    </row>
    <row r="143" customFormat="false" ht="14.25" hidden="false" customHeight="true" outlineLevel="0" collapsed="false">
      <c r="A143" s="72" t="s">
        <v>10</v>
      </c>
      <c r="B143" s="59" t="s">
        <v>106</v>
      </c>
      <c r="C143" s="59"/>
      <c r="D143" s="59"/>
      <c r="E143" s="59"/>
      <c r="F143" s="60" t="n">
        <v>0.0003</v>
      </c>
      <c r="G143" s="58" t="n">
        <f aca="false">G136*F143</f>
        <v>0.5978754407424</v>
      </c>
    </row>
    <row r="144" customFormat="false" ht="12.75" hidden="false" customHeight="true" outlineLevel="0" collapsed="false">
      <c r="A144" s="72" t="s">
        <v>13</v>
      </c>
      <c r="B144" s="59" t="s">
        <v>107</v>
      </c>
      <c r="C144" s="59"/>
      <c r="D144" s="59"/>
      <c r="E144" s="59"/>
      <c r="F144" s="60" t="n">
        <v>0.0028</v>
      </c>
      <c r="G144" s="58" t="n">
        <f aca="false">G136*F144</f>
        <v>5.5801707802624</v>
      </c>
    </row>
    <row r="145" customFormat="false" ht="12.75" hidden="false" customHeight="true" outlineLevel="0" collapsed="false">
      <c r="A145" s="101" t="s">
        <v>63</v>
      </c>
      <c r="B145" s="102" t="s">
        <v>108</v>
      </c>
      <c r="C145" s="102"/>
      <c r="D145" s="102"/>
      <c r="E145" s="102"/>
      <c r="F145" s="103" t="n">
        <v>0</v>
      </c>
      <c r="G145" s="58" t="n">
        <f aca="false">G136*F145</f>
        <v>0</v>
      </c>
    </row>
    <row r="146" customFormat="false" ht="14.25" hidden="false" customHeight="true" outlineLevel="0" collapsed="false">
      <c r="A146" s="94"/>
      <c r="B146" s="95" t="s">
        <v>96</v>
      </c>
      <c r="C146" s="95"/>
      <c r="D146" s="95"/>
      <c r="E146" s="95"/>
      <c r="F146" s="104" t="n">
        <f aca="false">SUM(F141:F145)</f>
        <v>0.0199</v>
      </c>
      <c r="G146" s="97" t="n">
        <f aca="false">SUM(G141:G145)</f>
        <v>39.6590709025792</v>
      </c>
    </row>
    <row r="147" customFormat="false" ht="14.25" hidden="false" customHeight="true" outlineLevel="0" collapsed="false"/>
    <row r="148" customFormat="false" ht="14.25" hidden="false" customHeight="true" outlineLevel="0" collapsed="false">
      <c r="A148" s="36" t="s">
        <v>109</v>
      </c>
      <c r="B148" s="36"/>
      <c r="C148" s="36"/>
      <c r="D148" s="36"/>
      <c r="E148" s="36"/>
      <c r="F148" s="36"/>
      <c r="G148" s="36"/>
    </row>
    <row r="149" customFormat="false" ht="14.25" hidden="false" customHeight="true" outlineLevel="0" collapsed="false">
      <c r="A149" s="36"/>
      <c r="B149" s="36"/>
      <c r="C149" s="36"/>
      <c r="D149" s="36"/>
      <c r="E149" s="36"/>
      <c r="F149" s="36"/>
      <c r="G149" s="36"/>
    </row>
    <row r="150" customFormat="false" ht="14.25" hidden="false" customHeight="true" outlineLevel="0" collapsed="false"/>
    <row r="151" customFormat="false" ht="14.25" hidden="false" customHeight="true" outlineLevel="0" collapsed="false">
      <c r="A151" s="51" t="s">
        <v>110</v>
      </c>
      <c r="B151" s="51"/>
      <c r="C151" s="51"/>
      <c r="D151" s="51"/>
      <c r="E151" s="51"/>
      <c r="F151" s="51"/>
      <c r="G151" s="51"/>
    </row>
    <row r="152" customFormat="false" ht="14.25" hidden="false" customHeight="true" outlineLevel="0" collapsed="false">
      <c r="A152" s="98"/>
      <c r="B152" s="98"/>
      <c r="C152" s="98"/>
      <c r="D152" s="98"/>
      <c r="E152" s="98"/>
      <c r="F152" s="98"/>
      <c r="G152" s="98"/>
    </row>
    <row r="153" customFormat="false" ht="14.25" hidden="false" customHeight="true" outlineLevel="0" collapsed="false">
      <c r="A153" s="52" t="s">
        <v>111</v>
      </c>
      <c r="B153" s="53" t="s">
        <v>112</v>
      </c>
      <c r="C153" s="53"/>
      <c r="D153" s="53"/>
      <c r="E153" s="53"/>
      <c r="F153" s="100" t="s">
        <v>47</v>
      </c>
      <c r="G153" s="54" t="s">
        <v>38</v>
      </c>
    </row>
    <row r="154" customFormat="false" ht="14.25" hidden="false" customHeight="true" outlineLevel="0" collapsed="false">
      <c r="A154" s="45" t="s">
        <v>6</v>
      </c>
      <c r="B154" s="56" t="s">
        <v>113</v>
      </c>
      <c r="C154" s="56"/>
      <c r="D154" s="56"/>
      <c r="E154" s="56"/>
      <c r="F154" s="57" t="n">
        <v>0</v>
      </c>
      <c r="G154" s="105" t="n">
        <f aca="false">G136*F154</f>
        <v>0</v>
      </c>
    </row>
    <row r="155" customFormat="false" ht="14.25" hidden="false" customHeight="true" outlineLevel="0" collapsed="false">
      <c r="A155" s="61" t="s">
        <v>50</v>
      </c>
      <c r="B155" s="61"/>
      <c r="C155" s="61"/>
      <c r="D155" s="61"/>
      <c r="E155" s="61"/>
      <c r="F155" s="104"/>
      <c r="G155" s="106" t="n">
        <f aca="false">G154</f>
        <v>0</v>
      </c>
    </row>
    <row r="156" customFormat="false" ht="14.25" hidden="false" customHeight="true" outlineLevel="0" collapsed="false">
      <c r="A156" s="107"/>
      <c r="B156" s="8"/>
      <c r="C156" s="8"/>
      <c r="D156" s="8"/>
      <c r="E156" s="8"/>
      <c r="F156" s="108"/>
      <c r="G156" s="109"/>
    </row>
    <row r="157" customFormat="false" ht="14.25" hidden="false" customHeight="true" outlineLevel="0" collapsed="false">
      <c r="A157" s="36" t="s">
        <v>114</v>
      </c>
      <c r="B157" s="36"/>
      <c r="C157" s="36"/>
      <c r="D157" s="36"/>
      <c r="E157" s="36"/>
      <c r="F157" s="36"/>
      <c r="G157" s="36"/>
    </row>
    <row r="158" customFormat="false" ht="14.25" hidden="false" customHeight="true" outlineLevel="0" collapsed="false">
      <c r="A158" s="36"/>
      <c r="B158" s="36"/>
      <c r="C158" s="36"/>
      <c r="D158" s="36"/>
      <c r="E158" s="36"/>
      <c r="F158" s="36"/>
      <c r="G158" s="36"/>
    </row>
    <row r="159" customFormat="false" ht="14.25" hidden="false" customHeight="true" outlineLevel="0" collapsed="false">
      <c r="A159" s="107"/>
      <c r="B159" s="8"/>
      <c r="C159" s="8"/>
      <c r="D159" s="8"/>
      <c r="E159" s="8"/>
      <c r="F159" s="108"/>
      <c r="G159" s="109"/>
    </row>
    <row r="160" customFormat="false" ht="14.25" hidden="false" customHeight="true" outlineLevel="0" collapsed="false">
      <c r="A160" s="27" t="s">
        <v>115</v>
      </c>
      <c r="B160" s="27"/>
      <c r="C160" s="27"/>
      <c r="D160" s="27"/>
      <c r="E160" s="27"/>
      <c r="F160" s="27"/>
      <c r="G160" s="27"/>
    </row>
    <row r="161" customFormat="false" ht="14.25" hidden="false" customHeight="true" outlineLevel="0" collapsed="false">
      <c r="A161" s="110"/>
      <c r="B161" s="110"/>
      <c r="C161" s="110"/>
      <c r="D161" s="110"/>
      <c r="E161" s="110"/>
      <c r="F161" s="110"/>
      <c r="G161" s="110"/>
    </row>
    <row r="162" customFormat="false" ht="14.25" hidden="false" customHeight="true" outlineLevel="0" collapsed="false">
      <c r="A162" s="52" t="n">
        <v>4</v>
      </c>
      <c r="B162" s="4" t="s">
        <v>116</v>
      </c>
      <c r="C162" s="4"/>
      <c r="D162" s="4"/>
      <c r="E162" s="4"/>
      <c r="F162" s="43" t="s">
        <v>47</v>
      </c>
      <c r="G162" s="54" t="s">
        <v>38</v>
      </c>
    </row>
    <row r="163" customFormat="false" ht="14.25" hidden="false" customHeight="true" outlineLevel="0" collapsed="false">
      <c r="A163" s="45" t="s">
        <v>102</v>
      </c>
      <c r="B163" s="59" t="s">
        <v>103</v>
      </c>
      <c r="C163" s="59"/>
      <c r="D163" s="59"/>
      <c r="E163" s="59"/>
      <c r="F163" s="57"/>
      <c r="G163" s="86" t="n">
        <f aca="false">G146</f>
        <v>39.6590709025792</v>
      </c>
    </row>
    <row r="164" customFormat="false" ht="14.25" hidden="false" customHeight="true" outlineLevel="0" collapsed="false">
      <c r="A164" s="72" t="s">
        <v>111</v>
      </c>
      <c r="B164" s="59" t="s">
        <v>112</v>
      </c>
      <c r="C164" s="59"/>
      <c r="D164" s="59"/>
      <c r="E164" s="59"/>
      <c r="F164" s="60"/>
      <c r="G164" s="86" t="n">
        <f aca="false">G155</f>
        <v>0</v>
      </c>
    </row>
    <row r="165" customFormat="false" ht="12.75" hidden="false" customHeight="true" outlineLevel="0" collapsed="false">
      <c r="A165" s="94"/>
      <c r="B165" s="95" t="s">
        <v>96</v>
      </c>
      <c r="C165" s="95"/>
      <c r="D165" s="95"/>
      <c r="E165" s="95"/>
      <c r="F165" s="104"/>
      <c r="G165" s="97" t="n">
        <f aca="false">G163+G164</f>
        <v>39.6590709025792</v>
      </c>
    </row>
    <row r="166" customFormat="false" ht="12.75" hidden="false" customHeight="true" outlineLevel="0" collapsed="false"/>
    <row r="167" customFormat="false" ht="12.75" hidden="false" customHeight="true" outlineLevel="0" collapsed="false">
      <c r="A167" s="51" t="s">
        <v>117</v>
      </c>
      <c r="B167" s="51"/>
      <c r="C167" s="51"/>
      <c r="D167" s="51"/>
      <c r="E167" s="51"/>
      <c r="F167" s="51"/>
      <c r="G167" s="51"/>
    </row>
    <row r="168" customFormat="false" ht="12.75" hidden="false" customHeight="true" outlineLevel="0" collapsed="false"/>
    <row r="169" customFormat="false" ht="12.75" hidden="false" customHeight="true" outlineLevel="0" collapsed="false">
      <c r="A169" s="20" t="n">
        <v>5</v>
      </c>
      <c r="B169" s="21" t="s">
        <v>118</v>
      </c>
      <c r="C169" s="21"/>
      <c r="D169" s="21"/>
      <c r="E169" s="21"/>
      <c r="F169" s="111" t="s">
        <v>38</v>
      </c>
      <c r="G169" s="111"/>
    </row>
    <row r="170" customFormat="false" ht="12.75" hidden="false" customHeight="true" outlineLevel="0" collapsed="false">
      <c r="A170" s="13" t="s">
        <v>6</v>
      </c>
      <c r="B170" s="14" t="s">
        <v>119</v>
      </c>
      <c r="C170" s="14"/>
      <c r="D170" s="14"/>
      <c r="E170" s="14"/>
      <c r="F170" s="92" t="n">
        <v>26.37</v>
      </c>
      <c r="G170" s="92"/>
    </row>
    <row r="171" customFormat="false" ht="12.75" hidden="false" customHeight="true" outlineLevel="0" collapsed="false">
      <c r="A171" s="13" t="s">
        <v>8</v>
      </c>
      <c r="B171" s="14" t="s">
        <v>120</v>
      </c>
      <c r="C171" s="14"/>
      <c r="D171" s="14"/>
      <c r="E171" s="14"/>
      <c r="F171" s="112" t="n">
        <v>176.063333333333</v>
      </c>
      <c r="G171" s="112"/>
    </row>
    <row r="172" customFormat="false" ht="12.75" hidden="false" customHeight="true" outlineLevel="0" collapsed="false">
      <c r="A172" s="13" t="s">
        <v>10</v>
      </c>
      <c r="B172" s="113" t="s">
        <v>121</v>
      </c>
      <c r="C172" s="113"/>
      <c r="D172" s="113"/>
      <c r="E172" s="113"/>
      <c r="F172" s="92" t="n">
        <v>4.7</v>
      </c>
      <c r="G172" s="92"/>
    </row>
    <row r="173" customFormat="false" ht="12.75" hidden="false" customHeight="true" outlineLevel="0" collapsed="false">
      <c r="A173" s="13" t="s">
        <v>13</v>
      </c>
      <c r="B173" s="113" t="s">
        <v>122</v>
      </c>
      <c r="C173" s="113"/>
      <c r="D173" s="113"/>
      <c r="E173" s="113"/>
      <c r="F173" s="92" t="n">
        <v>22.73</v>
      </c>
      <c r="G173" s="92"/>
    </row>
    <row r="174" customFormat="false" ht="12.75" hidden="false" customHeight="true" outlineLevel="0" collapsed="false">
      <c r="A174" s="114"/>
      <c r="B174" s="115" t="s">
        <v>40</v>
      </c>
      <c r="C174" s="115"/>
      <c r="D174" s="115"/>
      <c r="E174" s="115"/>
      <c r="F174" s="116" t="n">
        <f aca="false">SUM(F170:G173)</f>
        <v>229.863333333333</v>
      </c>
      <c r="G174" s="116" t="n">
        <f aca="false">SUM(F174:F174)</f>
        <v>229.863333333333</v>
      </c>
    </row>
    <row r="175" customFormat="false" ht="12.75" hidden="false" customHeight="true" outlineLevel="0" collapsed="false"/>
    <row r="176" customFormat="false" ht="12.75" hidden="false" customHeight="true" outlineLevel="0" collapsed="false">
      <c r="A176" s="36" t="s">
        <v>123</v>
      </c>
      <c r="B176" s="36"/>
      <c r="C176" s="36"/>
      <c r="D176" s="36"/>
      <c r="E176" s="36"/>
      <c r="F176" s="36"/>
      <c r="G176" s="36"/>
    </row>
    <row r="177" customFormat="false" ht="12.75" hidden="false" customHeight="true" outlineLevel="0" collapsed="false">
      <c r="A177" s="117"/>
    </row>
    <row r="178" customFormat="false" ht="12.75" hidden="false" customHeight="true" outlineLevel="0" collapsed="false">
      <c r="A178" s="118" t="s">
        <v>124</v>
      </c>
      <c r="B178" s="118"/>
      <c r="C178" s="118"/>
      <c r="D178" s="118"/>
      <c r="E178" s="118"/>
      <c r="F178" s="118"/>
      <c r="G178" s="118"/>
    </row>
    <row r="179" customFormat="false" ht="12.75" hidden="false" customHeight="true" outlineLevel="0" collapsed="false">
      <c r="A179" s="119"/>
      <c r="B179" s="119"/>
      <c r="C179" s="119"/>
      <c r="D179" s="119"/>
      <c r="E179" s="119"/>
      <c r="F179" s="119"/>
      <c r="G179" s="119"/>
    </row>
    <row r="180" customFormat="false" ht="12.75" hidden="false" customHeight="true" outlineLevel="0" collapsed="false">
      <c r="A180" s="27" t="s">
        <v>125</v>
      </c>
      <c r="B180" s="27"/>
      <c r="C180" s="27"/>
      <c r="D180" s="27"/>
      <c r="E180" s="27"/>
      <c r="F180" s="27"/>
      <c r="G180" s="120" t="n">
        <f aca="false">F202</f>
        <v>2262.44054004391</v>
      </c>
    </row>
    <row r="181" customFormat="false" ht="12.75" hidden="false" customHeight="false" outlineLevel="0" collapsed="false">
      <c r="B181" s="5"/>
      <c r="C181" s="5"/>
      <c r="D181" s="5"/>
      <c r="E181" s="5"/>
      <c r="F181" s="5"/>
      <c r="G181" s="120" t="n">
        <f aca="false">G180+G183</f>
        <v>2330.31375624523</v>
      </c>
    </row>
    <row r="182" customFormat="false" ht="12.75" hidden="false" customHeight="true" outlineLevel="0" collapsed="false">
      <c r="A182" s="121" t="n">
        <v>6</v>
      </c>
      <c r="B182" s="122" t="s">
        <v>126</v>
      </c>
      <c r="C182" s="122"/>
      <c r="D182" s="122"/>
      <c r="E182" s="122"/>
      <c r="F182" s="122" t="s">
        <v>47</v>
      </c>
      <c r="G182" s="123" t="s">
        <v>38</v>
      </c>
    </row>
    <row r="183" customFormat="false" ht="12.75" hidden="false" customHeight="true" outlineLevel="0" collapsed="false">
      <c r="A183" s="124" t="s">
        <v>6</v>
      </c>
      <c r="B183" s="125" t="s">
        <v>127</v>
      </c>
      <c r="C183" s="125"/>
      <c r="D183" s="125"/>
      <c r="E183" s="125"/>
      <c r="F183" s="126" t="n">
        <v>0.03</v>
      </c>
      <c r="G183" s="127" t="n">
        <f aca="false">G180*F183</f>
        <v>67.8732162013174</v>
      </c>
      <c r="H183" s="128"/>
    </row>
    <row r="184" customFormat="false" ht="12.75" hidden="false" customHeight="true" outlineLevel="0" collapsed="false">
      <c r="A184" s="129" t="s">
        <v>8</v>
      </c>
      <c r="B184" s="130" t="s">
        <v>128</v>
      </c>
      <c r="C184" s="130"/>
      <c r="D184" s="130"/>
      <c r="E184" s="130"/>
      <c r="F184" s="131" t="n">
        <v>0.0679</v>
      </c>
      <c r="G184" s="132" t="n">
        <f aca="false">G181*F184</f>
        <v>158.228304049051</v>
      </c>
      <c r="H184" s="133" t="n">
        <f aca="false">G181+G184</f>
        <v>2488.54206029428</v>
      </c>
      <c r="I184" s="134"/>
    </row>
    <row r="185" customFormat="false" ht="14.25" hidden="false" customHeight="true" outlineLevel="0" collapsed="false">
      <c r="A185" s="129" t="s">
        <v>10</v>
      </c>
      <c r="B185" s="130" t="s">
        <v>129</v>
      </c>
      <c r="C185" s="130"/>
      <c r="D185" s="130"/>
      <c r="E185" s="130"/>
      <c r="F185" s="131"/>
      <c r="G185" s="132"/>
      <c r="I185" s="134"/>
    </row>
    <row r="186" customFormat="false" ht="12.75" hidden="false" customHeight="true" outlineLevel="0" collapsed="false">
      <c r="A186" s="129"/>
      <c r="B186" s="135" t="s">
        <v>130</v>
      </c>
      <c r="C186" s="135"/>
      <c r="D186" s="135"/>
      <c r="E186" s="135"/>
      <c r="F186" s="131" t="n">
        <v>0.076</v>
      </c>
      <c r="G186" s="132" t="n">
        <f aca="false">H184/0.8575*F186</f>
        <v>220.558829833662</v>
      </c>
      <c r="H186" s="128"/>
    </row>
    <row r="187" customFormat="false" ht="14.25" hidden="false" customHeight="true" outlineLevel="0" collapsed="false">
      <c r="A187" s="129"/>
      <c r="B187" s="135" t="s">
        <v>131</v>
      </c>
      <c r="C187" s="135"/>
      <c r="D187" s="135"/>
      <c r="E187" s="135"/>
      <c r="F187" s="131" t="n">
        <v>0.0165</v>
      </c>
      <c r="G187" s="132" t="n">
        <f aca="false">H184/0.8575*F187</f>
        <v>47.8844827928346</v>
      </c>
    </row>
    <row r="188" customFormat="false" ht="14.25" hidden="false" customHeight="true" outlineLevel="0" collapsed="false">
      <c r="A188" s="129"/>
      <c r="B188" s="130" t="s">
        <v>132</v>
      </c>
      <c r="C188" s="130"/>
      <c r="D188" s="130"/>
      <c r="E188" s="130"/>
      <c r="F188" s="131" t="n">
        <v>0.05</v>
      </c>
      <c r="G188" s="132" t="n">
        <f aca="false">H184/0.8575*F188</f>
        <v>145.10449331162</v>
      </c>
    </row>
    <row r="189" customFormat="false" ht="14.25" hidden="false" customHeight="true" outlineLevel="0" collapsed="false">
      <c r="A189" s="136"/>
      <c r="B189" s="137" t="s">
        <v>40</v>
      </c>
      <c r="C189" s="137"/>
      <c r="D189" s="137"/>
      <c r="E189" s="137"/>
      <c r="F189" s="138"/>
      <c r="G189" s="139" t="n">
        <f aca="false">G183+G184+G186+G187+G188</f>
        <v>639.649326188485</v>
      </c>
    </row>
    <row r="190" customFormat="false" ht="14.25" hidden="false" customHeight="true" outlineLevel="0" collapsed="false"/>
    <row r="191" customFormat="false" ht="14.25" hidden="false" customHeight="true" outlineLevel="0" collapsed="false">
      <c r="A191" s="30" t="s">
        <v>133</v>
      </c>
      <c r="B191" s="30"/>
      <c r="C191" s="30"/>
      <c r="D191" s="30"/>
      <c r="E191" s="30"/>
      <c r="F191" s="30"/>
      <c r="G191" s="30"/>
    </row>
    <row r="192" customFormat="false" ht="14.25" hidden="false" customHeight="true" outlineLevel="0" collapsed="false">
      <c r="A192" s="30" t="s">
        <v>134</v>
      </c>
      <c r="B192" s="30"/>
      <c r="C192" s="30"/>
      <c r="D192" s="30"/>
      <c r="E192" s="30"/>
      <c r="F192" s="30"/>
      <c r="G192" s="30"/>
    </row>
    <row r="193" customFormat="false" ht="14.25" hidden="false" customHeight="true" outlineLevel="0" collapsed="false">
      <c r="A193" s="30"/>
      <c r="B193" s="5"/>
      <c r="C193" s="5"/>
      <c r="D193" s="5"/>
      <c r="E193" s="5"/>
      <c r="F193" s="5"/>
      <c r="G193" s="5"/>
    </row>
    <row r="194" customFormat="false" ht="14.25" hidden="false" customHeight="true" outlineLevel="0" collapsed="false">
      <c r="A194" s="27" t="s">
        <v>135</v>
      </c>
      <c r="B194" s="27"/>
      <c r="C194" s="27"/>
      <c r="D194" s="27"/>
      <c r="E194" s="27"/>
      <c r="F194" s="27"/>
      <c r="G194" s="27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</row>
    <row r="196" customFormat="false" ht="12.75" hidden="false" customHeight="true" outlineLevel="0" collapsed="false">
      <c r="A196" s="140"/>
      <c r="B196" s="43" t="s">
        <v>136</v>
      </c>
      <c r="C196" s="43"/>
      <c r="D196" s="43"/>
      <c r="E196" s="43"/>
      <c r="F196" s="44" t="s">
        <v>137</v>
      </c>
      <c r="G196" s="44"/>
    </row>
    <row r="197" customFormat="false" ht="14.25" hidden="false" customHeight="true" outlineLevel="0" collapsed="false">
      <c r="A197" s="55" t="s">
        <v>6</v>
      </c>
      <c r="B197" s="11" t="s">
        <v>138</v>
      </c>
      <c r="C197" s="11"/>
      <c r="D197" s="11"/>
      <c r="E197" s="11"/>
      <c r="F197" s="90" t="n">
        <f aca="false">F48</f>
        <v>975.92</v>
      </c>
      <c r="G197" s="90"/>
    </row>
    <row r="198" customFormat="false" ht="14.25" hidden="false" customHeight="true" outlineLevel="0" collapsed="false">
      <c r="A198" s="13" t="s">
        <v>8</v>
      </c>
      <c r="B198" s="14" t="s">
        <v>139</v>
      </c>
      <c r="C198" s="14"/>
      <c r="D198" s="14"/>
      <c r="E198" s="14"/>
      <c r="F198" s="92" t="n">
        <f aca="false">F118</f>
        <v>937.851023808</v>
      </c>
      <c r="G198" s="92"/>
      <c r="K198" s="141"/>
      <c r="L198" s="141"/>
    </row>
    <row r="199" customFormat="false" ht="12.75" hidden="false" customHeight="true" outlineLevel="0" collapsed="false">
      <c r="A199" s="13" t="s">
        <v>10</v>
      </c>
      <c r="B199" s="14" t="s">
        <v>140</v>
      </c>
      <c r="C199" s="14"/>
      <c r="D199" s="14"/>
      <c r="E199" s="14"/>
      <c r="F199" s="92" t="n">
        <f aca="false">G128</f>
        <v>79.147112</v>
      </c>
      <c r="G199" s="92"/>
    </row>
    <row r="200" customFormat="false" ht="14.25" hidden="false" customHeight="true" outlineLevel="0" collapsed="false">
      <c r="A200" s="13" t="s">
        <v>13</v>
      </c>
      <c r="B200" s="14" t="s">
        <v>141</v>
      </c>
      <c r="C200" s="14"/>
      <c r="D200" s="14"/>
      <c r="E200" s="14"/>
      <c r="F200" s="92" t="n">
        <f aca="false">G165</f>
        <v>39.6590709025792</v>
      </c>
      <c r="G200" s="92"/>
    </row>
    <row r="201" customFormat="false" ht="14.25" hidden="false" customHeight="true" outlineLevel="0" collapsed="false">
      <c r="A201" s="13" t="s">
        <v>63</v>
      </c>
      <c r="B201" s="34" t="s">
        <v>142</v>
      </c>
      <c r="C201" s="34"/>
      <c r="D201" s="34"/>
      <c r="E201" s="34"/>
      <c r="F201" s="142" t="n">
        <f aca="false">F174</f>
        <v>229.863333333333</v>
      </c>
      <c r="G201" s="142"/>
      <c r="J201" s="143"/>
    </row>
    <row r="202" customFormat="false" ht="14.25" hidden="false" customHeight="true" outlineLevel="0" collapsed="false">
      <c r="A202" s="13" t="s">
        <v>143</v>
      </c>
      <c r="B202" s="13"/>
      <c r="C202" s="13"/>
      <c r="D202" s="13"/>
      <c r="E202" s="13"/>
      <c r="F202" s="144" t="n">
        <f aca="false">F197+F198+F199+F200+F201</f>
        <v>2262.44054004391</v>
      </c>
      <c r="G202" s="144"/>
    </row>
    <row r="203" customFormat="false" ht="14.25" hidden="false" customHeight="true" outlineLevel="0" collapsed="false">
      <c r="A203" s="13" t="s">
        <v>65</v>
      </c>
      <c r="B203" s="14" t="s">
        <v>144</v>
      </c>
      <c r="C203" s="14"/>
      <c r="D203" s="14"/>
      <c r="E203" s="14"/>
      <c r="F203" s="145" t="n">
        <f aca="false">G189</f>
        <v>639.649326188485</v>
      </c>
      <c r="G203" s="145"/>
    </row>
    <row r="204" customFormat="false" ht="14.25" hidden="false" customHeight="true" outlineLevel="0" collapsed="false">
      <c r="A204" s="42" t="s">
        <v>145</v>
      </c>
      <c r="B204" s="42"/>
      <c r="C204" s="42"/>
      <c r="D204" s="42"/>
      <c r="E204" s="42"/>
      <c r="F204" s="146" t="n">
        <f aca="false">F202+F203</f>
        <v>2902.0898662324</v>
      </c>
      <c r="G204" s="146"/>
    </row>
    <row r="205" customFormat="false" ht="14.25" hidden="false" customHeight="true" outlineLevel="0" collapsed="false">
      <c r="A205" s="147"/>
      <c r="B205" s="147"/>
      <c r="C205" s="147"/>
      <c r="D205" s="147"/>
      <c r="E205" s="147"/>
      <c r="F205" s="147"/>
      <c r="G205" s="147"/>
      <c r="K205" s="143"/>
    </row>
    <row r="206" customFormat="false" ht="12.75" hidden="false" customHeight="true" outlineLevel="0" collapsed="false">
      <c r="A206" s="27" t="s">
        <v>146</v>
      </c>
      <c r="B206" s="27"/>
      <c r="C206" s="27"/>
      <c r="D206" s="27"/>
      <c r="E206" s="27"/>
      <c r="F206" s="27"/>
      <c r="G206" s="27"/>
    </row>
    <row r="207" customFormat="false" ht="14.25" hidden="false" customHeight="true" outlineLevel="0" collapsed="false"/>
    <row r="208" customFormat="false" ht="35.25" hidden="false" customHeight="true" outlineLevel="0" collapsed="false">
      <c r="A208" s="20" t="s">
        <v>147</v>
      </c>
      <c r="B208" s="20"/>
      <c r="C208" s="21" t="s">
        <v>148</v>
      </c>
      <c r="D208" s="21" t="s">
        <v>149</v>
      </c>
      <c r="E208" s="21" t="s">
        <v>150</v>
      </c>
      <c r="F208" s="21" t="s">
        <v>151</v>
      </c>
      <c r="G208" s="22" t="s">
        <v>152</v>
      </c>
    </row>
    <row r="209" customFormat="false" ht="25.5" hidden="false" customHeight="false" outlineLevel="0" collapsed="false">
      <c r="A209" s="13" t="s">
        <v>153</v>
      </c>
      <c r="B209" s="14" t="s">
        <v>154</v>
      </c>
      <c r="C209" s="148" t="n">
        <f aca="false">F204</f>
        <v>2902.0898662324</v>
      </c>
      <c r="D209" s="149" t="n">
        <v>6</v>
      </c>
      <c r="E209" s="148" t="n">
        <f aca="false">C209*D209</f>
        <v>17412.5391973944</v>
      </c>
      <c r="F209" s="150" t="n">
        <v>1</v>
      </c>
      <c r="G209" s="33" t="n">
        <f aca="false">E209*F209</f>
        <v>17412.5391973944</v>
      </c>
      <c r="K209" s="143"/>
    </row>
    <row r="210" customFormat="false" ht="14.25" hidden="false" customHeight="true" outlineLevel="0" collapsed="false">
      <c r="A210" s="88" t="s">
        <v>155</v>
      </c>
      <c r="B210" s="88"/>
      <c r="C210" s="88"/>
      <c r="D210" s="88"/>
      <c r="E210" s="88"/>
      <c r="F210" s="88"/>
      <c r="G210" s="151" t="n">
        <f aca="false">G209</f>
        <v>17412.5391973944</v>
      </c>
      <c r="K210" s="143"/>
    </row>
    <row r="212" customFormat="false" ht="15" hidden="false" customHeight="false" outlineLevel="0" collapsed="false">
      <c r="A212" s="80" t="s">
        <v>156</v>
      </c>
      <c r="B212" s="80"/>
      <c r="C212" s="80"/>
      <c r="D212" s="80"/>
      <c r="E212" s="80"/>
      <c r="F212" s="80"/>
      <c r="G212" s="80"/>
    </row>
    <row r="213" customFormat="false" ht="14.25" hidden="false" customHeight="true" outlineLevel="0" collapsed="false"/>
    <row r="214" customFormat="false" ht="12.75" hidden="false" customHeight="true" outlineLevel="0" collapsed="false">
      <c r="A214" s="140"/>
      <c r="B214" s="43" t="s">
        <v>157</v>
      </c>
      <c r="C214" s="43"/>
      <c r="D214" s="43"/>
      <c r="E214" s="43"/>
      <c r="F214" s="43" t="s">
        <v>137</v>
      </c>
      <c r="G214" s="43"/>
    </row>
    <row r="215" customFormat="false" ht="12.75" hidden="false" customHeight="true" outlineLevel="0" collapsed="false">
      <c r="A215" s="140"/>
      <c r="B215" s="43" t="s">
        <v>158</v>
      </c>
      <c r="C215" s="43"/>
      <c r="D215" s="43"/>
      <c r="E215" s="43"/>
      <c r="F215" s="44" t="s">
        <v>159</v>
      </c>
      <c r="G215" s="44"/>
    </row>
    <row r="216" customFormat="false" ht="12.75" hidden="false" customHeight="true" outlineLevel="0" collapsed="false">
      <c r="A216" s="55" t="s">
        <v>6</v>
      </c>
      <c r="B216" s="152" t="s">
        <v>160</v>
      </c>
      <c r="C216" s="152"/>
      <c r="D216" s="152"/>
      <c r="E216" s="152"/>
      <c r="F216" s="153" t="n">
        <f aca="false">C209</f>
        <v>2902.0898662324</v>
      </c>
      <c r="G216" s="153"/>
    </row>
    <row r="217" customFormat="false" ht="14.25" hidden="false" customHeight="false" outlineLevel="0" collapsed="false">
      <c r="A217" s="13" t="s">
        <v>8</v>
      </c>
      <c r="B217" s="152" t="s">
        <v>161</v>
      </c>
      <c r="C217" s="152"/>
      <c r="D217" s="152"/>
      <c r="E217" s="152"/>
      <c r="F217" s="154" t="n">
        <f aca="false">G210</f>
        <v>17412.5391973944</v>
      </c>
      <c r="G217" s="154"/>
    </row>
    <row r="218" customFormat="false" ht="24.75" hidden="false" customHeight="true" outlineLevel="0" collapsed="false">
      <c r="A218" s="13" t="s">
        <v>10</v>
      </c>
      <c r="B218" s="155" t="s">
        <v>162</v>
      </c>
      <c r="C218" s="155"/>
      <c r="D218" s="155"/>
      <c r="E218" s="155"/>
      <c r="F218" s="154" t="n">
        <f aca="false">F217*12</f>
        <v>208950.470368733</v>
      </c>
      <c r="G218" s="154"/>
    </row>
    <row r="220" customFormat="false" ht="14.25" hidden="false" customHeight="true" outlineLevel="0" collapsed="false">
      <c r="A220" s="156" t="s">
        <v>163</v>
      </c>
      <c r="B220" s="156"/>
      <c r="C220" s="156"/>
      <c r="D220" s="156"/>
      <c r="E220" s="156"/>
      <c r="F220" s="156"/>
      <c r="G220" s="156"/>
    </row>
    <row r="221" customFormat="false" ht="30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2.75" hidden="false" customHeight="true" outlineLevel="0" collapsed="false"/>
    <row r="228" customFormat="false" ht="67.5" hidden="false" customHeight="true" outlineLevel="0" collapsed="false"/>
    <row r="229" customFormat="false" ht="36" hidden="false" customHeight="true" outlineLevel="0" collapsed="false"/>
    <row r="230" customFormat="false" ht="30" hidden="false" customHeight="true" outlineLevel="0" collapsed="false"/>
    <row r="231" customFormat="false" ht="13.5" hidden="false" customHeight="true" outlineLevel="0" collapsed="false"/>
  </sheetData>
  <mergeCells count="196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70:K71"/>
    <mergeCell ref="A72:G73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90:G91"/>
    <mergeCell ref="A93:G93"/>
    <mergeCell ref="A95:G95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A103:E103"/>
    <mergeCell ref="F103:G103"/>
    <mergeCell ref="A104:G104"/>
    <mergeCell ref="A105:G105"/>
    <mergeCell ref="A107:G108"/>
    <mergeCell ref="A112:G112"/>
    <mergeCell ref="B114:E114"/>
    <mergeCell ref="F114:G114"/>
    <mergeCell ref="B115:E115"/>
    <mergeCell ref="F115:G115"/>
    <mergeCell ref="B116:E116"/>
    <mergeCell ref="F116:G116"/>
    <mergeCell ref="B117:E117"/>
    <mergeCell ref="F117:G117"/>
    <mergeCell ref="A118:E118"/>
    <mergeCell ref="F118:G118"/>
    <mergeCell ref="A120:G120"/>
    <mergeCell ref="B122:E122"/>
    <mergeCell ref="B123:E123"/>
    <mergeCell ref="B124:E124"/>
    <mergeCell ref="B125:E125"/>
    <mergeCell ref="B126:E126"/>
    <mergeCell ref="B127:E127"/>
    <mergeCell ref="B128:E128"/>
    <mergeCell ref="A130:G130"/>
    <mergeCell ref="A132:G132"/>
    <mergeCell ref="A134:G134"/>
    <mergeCell ref="A136:F136"/>
    <mergeCell ref="A138:G138"/>
    <mergeCell ref="B140:E140"/>
    <mergeCell ref="B141:E141"/>
    <mergeCell ref="B142:E142"/>
    <mergeCell ref="B143:E143"/>
    <mergeCell ref="B144:E144"/>
    <mergeCell ref="B145:E145"/>
    <mergeCell ref="B146:E146"/>
    <mergeCell ref="A148:G149"/>
    <mergeCell ref="A151:G151"/>
    <mergeCell ref="B153:E153"/>
    <mergeCell ref="B154:E154"/>
    <mergeCell ref="A155:E155"/>
    <mergeCell ref="A157:G158"/>
    <mergeCell ref="A160:G160"/>
    <mergeCell ref="A161:G161"/>
    <mergeCell ref="B162:E162"/>
    <mergeCell ref="B163:E163"/>
    <mergeCell ref="B164:E164"/>
    <mergeCell ref="B165:E165"/>
    <mergeCell ref="A167:G167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B174:E174"/>
    <mergeCell ref="F174:G174"/>
    <mergeCell ref="A176:G176"/>
    <mergeCell ref="A178:G178"/>
    <mergeCell ref="A180:F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A191:G191"/>
    <mergeCell ref="A192:G192"/>
    <mergeCell ref="A194:G194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B200:E200"/>
    <mergeCell ref="F200:G200"/>
    <mergeCell ref="B201:E201"/>
    <mergeCell ref="F201:G201"/>
    <mergeCell ref="A202:E202"/>
    <mergeCell ref="F202:G202"/>
    <mergeCell ref="B203:E203"/>
    <mergeCell ref="F203:G203"/>
    <mergeCell ref="A204:E204"/>
    <mergeCell ref="F204:G204"/>
    <mergeCell ref="A206:G206"/>
    <mergeCell ref="A208:B208"/>
    <mergeCell ref="A210:F210"/>
    <mergeCell ref="A212:G212"/>
    <mergeCell ref="B214:G214"/>
    <mergeCell ref="B215:E215"/>
    <mergeCell ref="F215:G215"/>
    <mergeCell ref="B216:E216"/>
    <mergeCell ref="F216:G216"/>
    <mergeCell ref="B217:E217"/>
    <mergeCell ref="F217:G217"/>
    <mergeCell ref="B218:E218"/>
    <mergeCell ref="F218:G218"/>
    <mergeCell ref="A220:G2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0"/>
  <sheetViews>
    <sheetView showFormulas="false" showGridLines="true" showRowColHeaders="true" showZeros="true" rightToLeft="false" tabSelected="true" showOutlineSymbols="true" defaultGridColor="true" view="normal" topLeftCell="A85" colorId="64" zoomScale="120" zoomScaleNormal="120" zoomScalePageLayoutView="100" workbookViewId="0">
      <selection pane="topLeft" activeCell="H20" activeCellId="0" sqref="H20"/>
    </sheetView>
  </sheetViews>
  <sheetFormatPr defaultRowHeight="12.75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25.71"/>
    <col collapsed="false" customWidth="true" hidden="false" outlineLevel="0" max="3" min="3" style="1" width="17.29"/>
    <col collapsed="false" customWidth="true" hidden="false" outlineLevel="0" max="4" min="4" style="1" width="13.7"/>
    <col collapsed="false" customWidth="true" hidden="false" outlineLevel="0" max="5" min="5" style="1" width="18.14"/>
    <col collapsed="false" customWidth="true" hidden="false" outlineLevel="0" max="6" min="6" style="1" width="16.42"/>
    <col collapsed="false" customWidth="true" hidden="false" outlineLevel="0" max="7" min="7" style="1" width="13.14"/>
    <col collapsed="false" customWidth="true" hidden="false" outlineLevel="0" max="8" min="8" style="1" width="10.14"/>
    <col collapsed="false" customWidth="true" hidden="false" outlineLevel="0" max="10" min="9" style="1" width="7.71"/>
    <col collapsed="false" customWidth="true" hidden="false" outlineLevel="0" max="11" min="11" style="1" width="8"/>
    <col collapsed="false" customWidth="true" hidden="false" outlineLevel="0" max="19" min="12" style="1" width="7.71"/>
    <col collapsed="false" customWidth="true" hidden="false" outlineLevel="0" max="26" min="20" style="1" width="6.15"/>
    <col collapsed="false" customWidth="true" hidden="false" outlineLevel="0" max="1025" min="27" style="1" width="12.86"/>
  </cols>
  <sheetData>
    <row r="1" customFormat="false" ht="12.75" hidden="false" customHeight="true" outlineLevel="0" collapsed="false"/>
    <row r="3" customFormat="false" ht="12.75" hidden="false" customHeight="false" outlineLevel="0" collapsed="false">
      <c r="A3" s="3" t="s">
        <v>0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6" t="s">
        <v>2</v>
      </c>
      <c r="B6" s="6"/>
      <c r="C6" s="6"/>
      <c r="D6" s="6"/>
      <c r="E6" s="6"/>
      <c r="F6" s="6"/>
      <c r="G6" s="6"/>
    </row>
    <row r="7" customFormat="false" ht="14.25" hidden="false" customHeight="true" outlineLevel="0" collapsed="false">
      <c r="A7" s="7" t="s">
        <v>3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4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75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</row>
    <row r="12" customFormat="false" ht="12.75" hidden="false" customHeight="false" outlineLevel="0" collapsed="false">
      <c r="A12" s="4"/>
      <c r="B12" s="4"/>
      <c r="C12" s="4"/>
      <c r="D12" s="4"/>
      <c r="E12" s="4"/>
      <c r="F12" s="4"/>
      <c r="G12" s="4"/>
    </row>
    <row r="13" customFormat="false" ht="14.25" hidden="false" customHeight="true" outlineLevel="0" collapsed="false">
      <c r="A13" s="10" t="s">
        <v>6</v>
      </c>
      <c r="B13" s="11" t="s">
        <v>7</v>
      </c>
      <c r="C13" s="11"/>
      <c r="D13" s="11"/>
      <c r="E13" s="11"/>
      <c r="F13" s="12"/>
      <c r="G13" s="12"/>
    </row>
    <row r="14" customFormat="false" ht="12.75" hidden="false" customHeight="true" outlineLevel="0" collapsed="false">
      <c r="A14" s="13" t="s">
        <v>8</v>
      </c>
      <c r="B14" s="14" t="s">
        <v>9</v>
      </c>
      <c r="C14" s="14"/>
      <c r="D14" s="14"/>
      <c r="E14" s="14"/>
      <c r="F14" s="15"/>
      <c r="G14" s="15"/>
    </row>
    <row r="15" customFormat="false" ht="12.75" hidden="false" customHeight="true" outlineLevel="0" collapsed="false">
      <c r="A15" s="13" t="s">
        <v>10</v>
      </c>
      <c r="B15" s="14" t="s">
        <v>11</v>
      </c>
      <c r="C15" s="14"/>
      <c r="D15" s="14"/>
      <c r="E15" s="14"/>
      <c r="F15" s="16" t="s">
        <v>12</v>
      </c>
      <c r="G15" s="16"/>
    </row>
    <row r="16" customFormat="false" ht="14.25" hidden="false" customHeight="true" outlineLevel="0" collapsed="false">
      <c r="A16" s="17" t="s">
        <v>13</v>
      </c>
      <c r="B16" s="34" t="s">
        <v>14</v>
      </c>
      <c r="C16" s="34"/>
      <c r="D16" s="34"/>
      <c r="E16" s="34"/>
      <c r="F16" s="19" t="n">
        <v>12</v>
      </c>
      <c r="G16" s="19"/>
    </row>
    <row r="17" customFormat="false" ht="12.75" hidden="false" customHeight="true" outlineLevel="0" collapsed="false">
      <c r="A17" s="4" t="s">
        <v>15</v>
      </c>
      <c r="B17" s="4"/>
      <c r="C17" s="4"/>
      <c r="D17" s="4"/>
      <c r="E17" s="4"/>
      <c r="F17" s="4"/>
      <c r="G17" s="4"/>
    </row>
    <row r="18" customFormat="false" ht="12.75" hidden="false" customHeight="false" outlineLevel="0" collapsed="false">
      <c r="A18" s="4"/>
      <c r="B18" s="4"/>
      <c r="C18" s="4"/>
      <c r="D18" s="4"/>
      <c r="E18" s="4"/>
      <c r="F18" s="4"/>
      <c r="G18" s="4"/>
    </row>
    <row r="19" customFormat="false" ht="12.75" hidden="false" customHeight="false" outlineLevel="0" collapsed="false">
      <c r="A19" s="4"/>
      <c r="B19" s="4"/>
      <c r="C19" s="4"/>
      <c r="D19" s="4"/>
      <c r="E19" s="4"/>
      <c r="F19" s="4"/>
      <c r="G19" s="4"/>
    </row>
    <row r="20" customFormat="false" ht="24" hidden="false" customHeight="true" outlineLevel="0" collapsed="false">
      <c r="A20" s="20" t="s">
        <v>16</v>
      </c>
      <c r="B20" s="21" t="s">
        <v>17</v>
      </c>
      <c r="C20" s="21"/>
      <c r="D20" s="21"/>
      <c r="E20" s="21"/>
      <c r="F20" s="22" t="s">
        <v>18</v>
      </c>
      <c r="G20" s="22"/>
    </row>
    <row r="21" customFormat="false" ht="32.25" hidden="false" customHeight="true" outlineLevel="0" collapsed="false">
      <c r="A21" s="17" t="s">
        <v>19</v>
      </c>
      <c r="B21" s="23" t="s">
        <v>164</v>
      </c>
      <c r="C21" s="23"/>
      <c r="D21" s="23"/>
      <c r="E21" s="23"/>
      <c r="F21" s="19" t="s">
        <v>165</v>
      </c>
      <c r="G21" s="19"/>
    </row>
    <row r="22" customFormat="false" ht="12.75" hidden="false" customHeight="false" outlineLevel="0" collapsed="false">
      <c r="A22" s="24"/>
      <c r="B22" s="24"/>
      <c r="C22" s="24"/>
      <c r="D22" s="24"/>
      <c r="E22" s="24"/>
      <c r="F22" s="24"/>
      <c r="G22" s="24"/>
    </row>
    <row r="23" customFormat="false" ht="12.75" hidden="false" customHeight="true" outlineLevel="0" collapsed="false">
      <c r="A23" s="25" t="s">
        <v>22</v>
      </c>
      <c r="B23" s="25"/>
      <c r="C23" s="25"/>
      <c r="D23" s="25"/>
      <c r="E23" s="25"/>
      <c r="F23" s="25"/>
      <c r="G23" s="25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5"/>
      <c r="G24" s="25"/>
    </row>
    <row r="25" customFormat="false" ht="12.75" hidden="false" customHeight="true" outlineLevel="0" collapsed="false">
      <c r="A25" s="26"/>
      <c r="B25" s="26"/>
      <c r="C25" s="26"/>
      <c r="D25" s="26"/>
      <c r="E25" s="26"/>
      <c r="F25" s="26"/>
      <c r="G25" s="26"/>
    </row>
    <row r="26" customFormat="false" ht="12.75" hidden="false" customHeight="true" outlineLevel="0" collapsed="false">
      <c r="A26" s="25" t="s">
        <v>23</v>
      </c>
      <c r="B26" s="25"/>
      <c r="C26" s="25"/>
      <c r="D26" s="25"/>
      <c r="E26" s="25"/>
      <c r="F26" s="25"/>
      <c r="G26" s="25"/>
    </row>
    <row r="27" customFormat="false" ht="12.75" hidden="false" customHeight="true" outlineLevel="0" collapsed="false">
      <c r="A27" s="25"/>
      <c r="B27" s="25"/>
      <c r="C27" s="25"/>
      <c r="D27" s="25"/>
      <c r="E27" s="25"/>
      <c r="F27" s="25"/>
      <c r="G27" s="25"/>
    </row>
    <row r="28" customFormat="false" ht="12.75" hidden="false" customHeight="true" outlineLevel="0" collapsed="false">
      <c r="A28" s="26"/>
      <c r="B28" s="26"/>
      <c r="C28" s="26"/>
      <c r="D28" s="26"/>
      <c r="E28" s="26"/>
      <c r="F28" s="26"/>
      <c r="G28" s="26"/>
    </row>
    <row r="29" customFormat="false" ht="12.75" hidden="false" customHeight="true" outlineLevel="0" collapsed="false">
      <c r="A29" s="27" t="s">
        <v>24</v>
      </c>
      <c r="B29" s="27"/>
      <c r="C29" s="27"/>
      <c r="D29" s="27"/>
      <c r="E29" s="27"/>
      <c r="F29" s="27"/>
      <c r="G29" s="27"/>
    </row>
    <row r="30" customFormat="false" ht="12.75" hidden="false" customHeight="true" outlineLevel="0" collapsed="false">
      <c r="A30" s="27"/>
      <c r="B30" s="26"/>
      <c r="C30" s="28"/>
      <c r="D30" s="26"/>
      <c r="E30" s="26"/>
      <c r="F30" s="26"/>
      <c r="G30" s="26"/>
    </row>
    <row r="31" customFormat="false" ht="12.75" hidden="false" customHeight="true" outlineLevel="0" collapsed="false">
      <c r="A31" s="29" t="s">
        <v>25</v>
      </c>
      <c r="B31" s="29"/>
      <c r="C31" s="29"/>
      <c r="D31" s="29"/>
      <c r="E31" s="29"/>
      <c r="F31" s="29"/>
      <c r="G31" s="29"/>
    </row>
    <row r="32" customFormat="false" ht="12.75" hidden="false" customHeight="true" outlineLevel="0" collapsed="false">
      <c r="A32" s="29"/>
      <c r="B32" s="3"/>
      <c r="C32" s="3"/>
      <c r="D32" s="3"/>
      <c r="E32" s="3"/>
      <c r="F32" s="3"/>
      <c r="G32" s="3"/>
    </row>
    <row r="33" customFormat="false" ht="12.75" hidden="false" customHeight="true" outlineLevel="0" collapsed="false">
      <c r="A33" s="30" t="s">
        <v>26</v>
      </c>
      <c r="B33" s="30"/>
      <c r="C33" s="30"/>
      <c r="D33" s="30"/>
      <c r="E33" s="30"/>
      <c r="F33" s="30"/>
      <c r="G33" s="30"/>
    </row>
    <row r="34" customFormat="false" ht="12.75" hidden="false" customHeight="true" outlineLevel="0" collapsed="false">
      <c r="A34" s="29"/>
      <c r="B34" s="3"/>
      <c r="C34" s="3"/>
      <c r="D34" s="3"/>
      <c r="E34" s="3"/>
      <c r="F34" s="3"/>
      <c r="G34" s="3"/>
    </row>
    <row r="35" customFormat="false" ht="14.25" hidden="false" customHeight="true" outlineLevel="0" collapsed="false">
      <c r="A35" s="31" t="s">
        <v>27</v>
      </c>
      <c r="B35" s="31"/>
      <c r="C35" s="31"/>
      <c r="D35" s="31"/>
      <c r="E35" s="31"/>
      <c r="F35" s="31"/>
      <c r="G35" s="31"/>
    </row>
    <row r="36" customFormat="false" ht="12.75" hidden="false" customHeight="true" outlineLevel="0" collapsed="false">
      <c r="A36" s="13" t="n">
        <v>1</v>
      </c>
      <c r="B36" s="14" t="s">
        <v>28</v>
      </c>
      <c r="C36" s="14"/>
      <c r="D36" s="14"/>
      <c r="E36" s="14"/>
      <c r="F36" s="15" t="s">
        <v>29</v>
      </c>
      <c r="G36" s="15"/>
    </row>
    <row r="37" customFormat="false" ht="14.25" hidden="false" customHeight="true" outlineLevel="0" collapsed="false">
      <c r="A37" s="13" t="n">
        <v>2</v>
      </c>
      <c r="B37" s="32" t="s">
        <v>30</v>
      </c>
      <c r="C37" s="32"/>
      <c r="D37" s="32"/>
      <c r="E37" s="32"/>
      <c r="F37" s="15" t="s">
        <v>31</v>
      </c>
      <c r="G37" s="15"/>
    </row>
    <row r="38" customFormat="false" ht="14.25" hidden="false" customHeight="true" outlineLevel="0" collapsed="false">
      <c r="A38" s="13" t="n">
        <v>3</v>
      </c>
      <c r="B38" s="32" t="s">
        <v>32</v>
      </c>
      <c r="C38" s="32"/>
      <c r="D38" s="32"/>
      <c r="E38" s="32"/>
      <c r="F38" s="33" t="n">
        <v>975.92</v>
      </c>
      <c r="G38" s="33"/>
    </row>
    <row r="39" customFormat="false" ht="14.85" hidden="false" customHeight="true" outlineLevel="0" collapsed="false">
      <c r="A39" s="17" t="n">
        <v>4</v>
      </c>
      <c r="B39" s="34" t="s">
        <v>33</v>
      </c>
      <c r="C39" s="34"/>
      <c r="D39" s="34"/>
      <c r="E39" s="34"/>
      <c r="F39" s="35" t="n">
        <v>43101</v>
      </c>
      <c r="G39" s="35"/>
    </row>
    <row r="40" customFormat="false" ht="14.85" hidden="false" customHeight="true" outlineLevel="0" collapsed="false">
      <c r="A40" s="24"/>
      <c r="B40" s="36"/>
      <c r="C40" s="36"/>
      <c r="D40" s="36"/>
      <c r="E40" s="36"/>
      <c r="F40" s="37"/>
      <c r="G40" s="37"/>
    </row>
    <row r="41" customFormat="false" ht="12.75" hidden="false" customHeight="true" outlineLevel="0" collapsed="false">
      <c r="A41" s="38" t="s">
        <v>34</v>
      </c>
      <c r="B41" s="38"/>
      <c r="C41" s="38"/>
      <c r="D41" s="38"/>
      <c r="E41" s="38"/>
      <c r="F41" s="38"/>
      <c r="G41" s="38"/>
    </row>
    <row r="42" customFormat="false" ht="12.75" hidden="false" customHeight="true" outlineLevel="0" collapsed="false">
      <c r="A42" s="39"/>
      <c r="B42" s="39"/>
      <c r="C42" s="39"/>
      <c r="D42" s="39"/>
      <c r="E42" s="39"/>
      <c r="F42" s="39"/>
      <c r="G42" s="39"/>
    </row>
    <row r="43" customFormat="false" ht="12.75" hidden="false" customHeight="true" outlineLevel="0" collapsed="false">
      <c r="A43" s="40" t="s">
        <v>35</v>
      </c>
      <c r="B43" s="40"/>
      <c r="C43" s="40"/>
      <c r="D43" s="40"/>
      <c r="E43" s="40"/>
      <c r="F43" s="40"/>
      <c r="G43" s="40"/>
    </row>
    <row r="44" customFormat="false" ht="12.75" hidden="false" customHeight="true" outlineLevel="0" collapsed="false">
      <c r="A44" s="24"/>
      <c r="B44" s="24"/>
      <c r="C44" s="24"/>
      <c r="D44" s="24"/>
      <c r="E44" s="24"/>
      <c r="F44" s="24"/>
      <c r="G44" s="24"/>
    </row>
    <row r="45" customFormat="false" ht="12.75" hidden="false" customHeight="true" outlineLevel="0" collapsed="false">
      <c r="A45" s="29" t="s">
        <v>36</v>
      </c>
      <c r="B45" s="29"/>
      <c r="C45" s="29"/>
      <c r="D45" s="29"/>
      <c r="E45" s="29"/>
      <c r="F45" s="29"/>
      <c r="G45" s="29"/>
    </row>
    <row r="46" customFormat="false" ht="14.25" hidden="false" customHeight="true" outlineLevel="0" collapsed="false">
      <c r="A46" s="42" t="n">
        <v>1</v>
      </c>
      <c r="B46" s="43" t="s">
        <v>37</v>
      </c>
      <c r="C46" s="43"/>
      <c r="D46" s="43"/>
      <c r="E46" s="43"/>
      <c r="F46" s="44" t="s">
        <v>38</v>
      </c>
      <c r="G46" s="44"/>
    </row>
    <row r="47" customFormat="false" ht="14.25" hidden="false" customHeight="true" outlineLevel="0" collapsed="false">
      <c r="A47" s="45" t="s">
        <v>6</v>
      </c>
      <c r="B47" s="46" t="s">
        <v>39</v>
      </c>
      <c r="C47" s="46"/>
      <c r="D47" s="46"/>
      <c r="E47" s="46"/>
      <c r="F47" s="47" t="n">
        <v>975.92</v>
      </c>
      <c r="G47" s="47" t="n">
        <f aca="false">SUM(F47:F47)</f>
        <v>975.92</v>
      </c>
      <c r="I47" s="48"/>
      <c r="J47" s="48"/>
    </row>
    <row r="48" customFormat="false" ht="14.25" hidden="false" customHeight="true" outlineLevel="0" collapsed="false">
      <c r="A48" s="72" t="s">
        <v>8</v>
      </c>
      <c r="B48" s="73" t="s">
        <v>166</v>
      </c>
      <c r="C48" s="73"/>
      <c r="D48" s="73"/>
      <c r="E48" s="73"/>
      <c r="F48" s="157" t="n">
        <v>381.6</v>
      </c>
      <c r="G48" s="157" t="n">
        <f aca="false">SUM(F48:F48)</f>
        <v>381.6</v>
      </c>
      <c r="H48" s="69"/>
      <c r="I48" s="158"/>
      <c r="J48" s="48"/>
    </row>
    <row r="49" customFormat="false" ht="14.25" hidden="false" customHeight="true" outlineLevel="0" collapsed="false">
      <c r="A49" s="49" t="s">
        <v>40</v>
      </c>
      <c r="B49" s="49"/>
      <c r="C49" s="49"/>
      <c r="D49" s="49"/>
      <c r="E49" s="49"/>
      <c r="F49" s="50" t="n">
        <f aca="false">SUM(F47:F48)</f>
        <v>1357.52</v>
      </c>
      <c r="G49" s="50" t="n">
        <f aca="false">SUM(F49:F49)</f>
        <v>1357.52</v>
      </c>
    </row>
    <row r="50" customFormat="false" ht="14.25" hidden="false" customHeight="true" outlineLevel="0" collapsed="false"/>
    <row r="51" customFormat="false" ht="12.75" hidden="false" customHeight="true" outlineLevel="0" collapsed="false">
      <c r="A51" s="36" t="s">
        <v>41</v>
      </c>
      <c r="B51" s="36"/>
      <c r="C51" s="36"/>
      <c r="D51" s="36"/>
      <c r="E51" s="36"/>
      <c r="F51" s="36"/>
      <c r="G51" s="36"/>
    </row>
    <row r="52" customFormat="false" ht="12.75" hidden="false" customHeight="false" outlineLevel="0" collapsed="false">
      <c r="A52" s="36"/>
      <c r="B52" s="36"/>
      <c r="C52" s="36"/>
      <c r="D52" s="36"/>
      <c r="E52" s="36"/>
      <c r="F52" s="36"/>
      <c r="G52" s="36"/>
    </row>
    <row r="53" customFormat="false" ht="14.25" hidden="false" customHeight="true" outlineLevel="0" collapsed="false">
      <c r="A53" s="36" t="s">
        <v>42</v>
      </c>
      <c r="B53" s="36"/>
      <c r="C53" s="36"/>
      <c r="D53" s="36"/>
      <c r="E53" s="36"/>
      <c r="F53" s="36"/>
      <c r="G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</row>
    <row r="56" customFormat="false" ht="12.75" hidden="false" customHeight="true" outlineLevel="0" collapsed="false">
      <c r="A56" s="51" t="s">
        <v>43</v>
      </c>
      <c r="B56" s="51"/>
      <c r="C56" s="51"/>
      <c r="D56" s="51"/>
      <c r="E56" s="51"/>
      <c r="F56" s="51"/>
      <c r="G56" s="51"/>
    </row>
    <row r="57" customFormat="false" ht="12.75" hidden="false" customHeight="true" outlineLevel="0" collapsed="false">
      <c r="A57" s="29"/>
      <c r="B57" s="3"/>
      <c r="C57" s="3"/>
      <c r="D57" s="3"/>
      <c r="E57" s="3"/>
      <c r="F57" s="3"/>
      <c r="G57" s="3"/>
    </row>
    <row r="58" customFormat="false" ht="12.75" hidden="false" customHeight="true" outlineLevel="0" collapsed="false">
      <c r="A58" s="27" t="s">
        <v>44</v>
      </c>
      <c r="B58" s="27"/>
      <c r="C58" s="27"/>
      <c r="D58" s="27"/>
      <c r="E58" s="27"/>
      <c r="F58" s="27"/>
      <c r="G58" s="27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</row>
    <row r="60" customFormat="false" ht="12.75" hidden="false" customHeight="true" outlineLevel="0" collapsed="false">
      <c r="A60" s="52" t="s">
        <v>45</v>
      </c>
      <c r="B60" s="53" t="s">
        <v>46</v>
      </c>
      <c r="C60" s="53"/>
      <c r="D60" s="53"/>
      <c r="E60" s="53"/>
      <c r="F60" s="53" t="s">
        <v>47</v>
      </c>
      <c r="G60" s="54" t="s">
        <v>38</v>
      </c>
    </row>
    <row r="61" customFormat="false" ht="12.75" hidden="false" customHeight="true" outlineLevel="0" collapsed="false">
      <c r="A61" s="55" t="s">
        <v>6</v>
      </c>
      <c r="B61" s="56" t="s">
        <v>48</v>
      </c>
      <c r="C61" s="56"/>
      <c r="D61" s="56"/>
      <c r="E61" s="56"/>
      <c r="F61" s="57" t="n">
        <v>0.0833</v>
      </c>
      <c r="G61" s="58" t="n">
        <f aca="false">F49*F61</f>
        <v>113.081416</v>
      </c>
    </row>
    <row r="62" customFormat="false" ht="12.75" hidden="false" customHeight="true" outlineLevel="0" collapsed="false">
      <c r="A62" s="13" t="s">
        <v>8</v>
      </c>
      <c r="B62" s="59" t="s">
        <v>49</v>
      </c>
      <c r="C62" s="59"/>
      <c r="D62" s="59"/>
      <c r="E62" s="59"/>
      <c r="F62" s="60" t="n">
        <v>0.121</v>
      </c>
      <c r="G62" s="58" t="n">
        <f aca="false">F49*F62</f>
        <v>164.25992</v>
      </c>
    </row>
    <row r="63" customFormat="false" ht="12.75" hidden="false" customHeight="true" outlineLevel="0" collapsed="false">
      <c r="A63" s="61" t="s">
        <v>50</v>
      </c>
      <c r="B63" s="61"/>
      <c r="C63" s="61"/>
      <c r="D63" s="61"/>
      <c r="E63" s="61"/>
      <c r="F63" s="62" t="n">
        <f aca="false">F61+F62</f>
        <v>0.2043</v>
      </c>
      <c r="G63" s="63" t="n">
        <f aca="false">G61+G62</f>
        <v>277.341336</v>
      </c>
    </row>
    <row r="64" customFormat="false" ht="12.75" hidden="false" customHeight="false" outlineLevel="0" collapsed="false">
      <c r="A64" s="24"/>
      <c r="B64" s="36"/>
      <c r="C64" s="36"/>
      <c r="D64" s="36"/>
      <c r="E64" s="36"/>
      <c r="F64" s="64"/>
      <c r="G64" s="65"/>
    </row>
    <row r="65" customFormat="false" ht="12.75" hidden="false" customHeight="true" outlineLevel="0" collapsed="false">
      <c r="A65" s="36" t="s">
        <v>51</v>
      </c>
      <c r="B65" s="36"/>
      <c r="C65" s="36"/>
      <c r="D65" s="36"/>
      <c r="E65" s="36"/>
      <c r="F65" s="36"/>
      <c r="G65" s="36"/>
    </row>
    <row r="66" customFormat="false" ht="12.75" hidden="false" customHeight="true" outlineLevel="0" collapsed="false">
      <c r="A66" s="36"/>
      <c r="B66" s="36"/>
      <c r="C66" s="36"/>
      <c r="D66" s="36"/>
      <c r="E66" s="36"/>
      <c r="F66" s="36"/>
      <c r="G66" s="36"/>
    </row>
    <row r="67" customFormat="false" ht="12.75" hidden="false" customHeight="false" outlineLevel="0" collapsed="false">
      <c r="A67" s="36"/>
      <c r="B67" s="36"/>
      <c r="C67" s="36"/>
      <c r="D67" s="36"/>
      <c r="E67" s="36"/>
      <c r="F67" s="36"/>
      <c r="G67" s="36"/>
    </row>
    <row r="68" customFormat="false" ht="12.75" hidden="false" customHeight="true" outlineLevel="0" collapsed="false">
      <c r="A68" s="36" t="s">
        <v>52</v>
      </c>
      <c r="B68" s="36"/>
      <c r="C68" s="36"/>
      <c r="D68" s="36"/>
      <c r="E68" s="36"/>
      <c r="F68" s="36"/>
      <c r="G68" s="36"/>
    </row>
    <row r="69" customFormat="false" ht="12.75" hidden="false" customHeight="true" outlineLevel="0" collapsed="false">
      <c r="A69" s="36"/>
      <c r="B69" s="36"/>
      <c r="C69" s="36"/>
      <c r="D69" s="36"/>
      <c r="E69" s="36"/>
      <c r="F69" s="36"/>
      <c r="G69" s="36"/>
    </row>
    <row r="70" customFormat="false" ht="12.75" hidden="false" customHeight="true" outlineLevel="0" collapsed="false">
      <c r="A70" s="36"/>
      <c r="B70" s="36"/>
      <c r="C70" s="36"/>
      <c r="D70" s="36"/>
      <c r="E70" s="36"/>
      <c r="F70" s="36"/>
      <c r="G70" s="36"/>
    </row>
    <row r="71" customFormat="false" ht="12.75" hidden="false" customHeight="true" outlineLevel="0" collapsed="false">
      <c r="A71" s="36" t="s">
        <v>167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customFormat="false" ht="12.75" hidden="false" customHeight="false" outlineLevel="0" collapsed="false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customFormat="false" ht="12.75" hidden="false" customHeight="false" outlineLevel="0" collapsed="false">
      <c r="A73" s="4"/>
      <c r="B73" s="3"/>
      <c r="C73" s="3"/>
      <c r="D73" s="3"/>
      <c r="E73" s="3"/>
      <c r="F73" s="3"/>
      <c r="G73" s="3"/>
    </row>
    <row r="74" customFormat="false" ht="12.75" hidden="false" customHeight="true" outlineLevel="0" collapsed="false">
      <c r="A74" s="67" t="s">
        <v>55</v>
      </c>
      <c r="B74" s="67"/>
      <c r="C74" s="67"/>
      <c r="D74" s="67"/>
      <c r="E74" s="67"/>
      <c r="F74" s="67"/>
      <c r="G74" s="159" t="n">
        <f aca="false">F49+G63</f>
        <v>1634.861336</v>
      </c>
      <c r="H74" s="69"/>
    </row>
    <row r="75" customFormat="false" ht="12.75" hidden="false" customHeight="true" outlineLevel="0" collapsed="false">
      <c r="A75" s="70"/>
      <c r="B75" s="3"/>
      <c r="C75" s="3"/>
      <c r="D75" s="3"/>
      <c r="E75" s="3"/>
      <c r="F75" s="3"/>
      <c r="G75" s="3"/>
    </row>
    <row r="76" customFormat="false" ht="12.75" hidden="false" customHeight="true" outlineLevel="0" collapsed="false">
      <c r="A76" s="71" t="s">
        <v>56</v>
      </c>
      <c r="B76" s="53" t="s">
        <v>57</v>
      </c>
      <c r="C76" s="53"/>
      <c r="D76" s="53"/>
      <c r="E76" s="53"/>
      <c r="F76" s="53" t="s">
        <v>58</v>
      </c>
      <c r="G76" s="54" t="s">
        <v>38</v>
      </c>
    </row>
    <row r="77" customFormat="false" ht="12.75" hidden="false" customHeight="true" outlineLevel="0" collapsed="false">
      <c r="A77" s="72" t="s">
        <v>6</v>
      </c>
      <c r="B77" s="73" t="s">
        <v>59</v>
      </c>
      <c r="C77" s="73"/>
      <c r="D77" s="73"/>
      <c r="E77" s="73"/>
      <c r="F77" s="74" t="n">
        <v>0.2</v>
      </c>
      <c r="G77" s="58" t="n">
        <f aca="false">G74*F77</f>
        <v>326.9722672</v>
      </c>
    </row>
    <row r="78" customFormat="false" ht="12.75" hidden="false" customHeight="true" outlineLevel="0" collapsed="false">
      <c r="A78" s="72" t="s">
        <v>8</v>
      </c>
      <c r="B78" s="73" t="s">
        <v>60</v>
      </c>
      <c r="C78" s="73"/>
      <c r="D78" s="73"/>
      <c r="E78" s="73"/>
      <c r="F78" s="74" t="n">
        <v>0.025</v>
      </c>
      <c r="G78" s="58" t="n">
        <f aca="false">G74*F78</f>
        <v>40.8715334</v>
      </c>
    </row>
    <row r="79" customFormat="false" ht="12.75" hidden="false" customHeight="true" outlineLevel="0" collapsed="false">
      <c r="A79" s="72" t="s">
        <v>10</v>
      </c>
      <c r="B79" s="73" t="s">
        <v>61</v>
      </c>
      <c r="C79" s="73"/>
      <c r="D79" s="73"/>
      <c r="E79" s="73"/>
      <c r="F79" s="74" t="n">
        <v>0.03</v>
      </c>
      <c r="G79" s="58" t="n">
        <f aca="false">G74*F79</f>
        <v>49.04584008</v>
      </c>
    </row>
    <row r="80" customFormat="false" ht="12.75" hidden="false" customHeight="true" outlineLevel="0" collapsed="false">
      <c r="A80" s="72" t="s">
        <v>13</v>
      </c>
      <c r="B80" s="73" t="s">
        <v>62</v>
      </c>
      <c r="C80" s="73"/>
      <c r="D80" s="73"/>
      <c r="E80" s="73"/>
      <c r="F80" s="74" t="n">
        <v>0.015</v>
      </c>
      <c r="G80" s="58" t="n">
        <f aca="false">G74*F80</f>
        <v>24.52292004</v>
      </c>
    </row>
    <row r="81" customFormat="false" ht="12.75" hidden="false" customHeight="true" outlineLevel="0" collapsed="false">
      <c r="A81" s="72" t="s">
        <v>63</v>
      </c>
      <c r="B81" s="73" t="s">
        <v>64</v>
      </c>
      <c r="C81" s="73"/>
      <c r="D81" s="73"/>
      <c r="E81" s="73"/>
      <c r="F81" s="74" t="n">
        <v>0.01</v>
      </c>
      <c r="G81" s="58" t="n">
        <f aca="false">G74*F81</f>
        <v>16.34861336</v>
      </c>
    </row>
    <row r="82" customFormat="false" ht="12.75" hidden="false" customHeight="true" outlineLevel="0" collapsed="false">
      <c r="A82" s="72" t="s">
        <v>65</v>
      </c>
      <c r="B82" s="73" t="s">
        <v>66</v>
      </c>
      <c r="C82" s="73"/>
      <c r="D82" s="73"/>
      <c r="E82" s="73"/>
      <c r="F82" s="74" t="n">
        <v>0.006</v>
      </c>
      <c r="G82" s="58" t="n">
        <f aca="false">G74*F82</f>
        <v>9.809168016</v>
      </c>
    </row>
    <row r="83" customFormat="false" ht="12.75" hidden="false" customHeight="true" outlineLevel="0" collapsed="false">
      <c r="A83" s="72" t="s">
        <v>67</v>
      </c>
      <c r="B83" s="14" t="s">
        <v>68</v>
      </c>
      <c r="C83" s="14"/>
      <c r="D83" s="14"/>
      <c r="E83" s="14"/>
      <c r="F83" s="74" t="n">
        <v>0.002</v>
      </c>
      <c r="G83" s="58" t="n">
        <f aca="false">G74*F83</f>
        <v>3.269722672</v>
      </c>
    </row>
    <row r="84" customFormat="false" ht="12.75" hidden="false" customHeight="true" outlineLevel="0" collapsed="false">
      <c r="A84" s="72" t="s">
        <v>69</v>
      </c>
      <c r="B84" s="14" t="s">
        <v>70</v>
      </c>
      <c r="C84" s="14"/>
      <c r="D84" s="14"/>
      <c r="E84" s="14"/>
      <c r="F84" s="74" t="n">
        <v>0.08</v>
      </c>
      <c r="G84" s="58" t="n">
        <f aca="false">G74*F84</f>
        <v>130.78890688</v>
      </c>
    </row>
    <row r="85" customFormat="false" ht="12.75" hidden="false" customHeight="true" outlineLevel="0" collapsed="false">
      <c r="A85" s="75"/>
      <c r="B85" s="76" t="s">
        <v>71</v>
      </c>
      <c r="C85" s="76"/>
      <c r="D85" s="76"/>
      <c r="E85" s="76"/>
      <c r="F85" s="77" t="n">
        <f aca="false">F77+F78+F79+F80+F81+F82+F83+F84</f>
        <v>0.368</v>
      </c>
      <c r="G85" s="78" t="n">
        <f aca="false">SUM(G77:G84)</f>
        <v>601.628971648</v>
      </c>
    </row>
    <row r="86" customFormat="false" ht="12.75" hidden="false" customHeight="true" outlineLevel="0" collapsed="false">
      <c r="A86" s="4"/>
      <c r="B86" s="3"/>
      <c r="C86" s="3"/>
      <c r="D86" s="3"/>
      <c r="E86" s="3"/>
      <c r="F86" s="3"/>
      <c r="G86" s="3"/>
    </row>
    <row r="87" customFormat="false" ht="12.75" hidden="false" customHeight="true" outlineLevel="0" collapsed="false">
      <c r="A87" s="36" t="s">
        <v>72</v>
      </c>
      <c r="B87" s="36"/>
      <c r="C87" s="36"/>
      <c r="D87" s="36"/>
      <c r="E87" s="36"/>
      <c r="F87" s="36"/>
      <c r="G87" s="36"/>
    </row>
    <row r="88" customFormat="false" ht="12.75" hidden="false" customHeight="true" outlineLevel="0" collapsed="false">
      <c r="A88" s="36"/>
      <c r="B88" s="36"/>
      <c r="C88" s="36"/>
      <c r="D88" s="36"/>
      <c r="E88" s="36"/>
      <c r="F88" s="36"/>
      <c r="G88" s="36"/>
    </row>
    <row r="89" customFormat="false" ht="12.75" hidden="false" customHeight="true" outlineLevel="0" collapsed="false">
      <c r="A89" s="36" t="s">
        <v>73</v>
      </c>
      <c r="B89" s="36"/>
      <c r="C89" s="36"/>
      <c r="D89" s="36"/>
      <c r="E89" s="36"/>
      <c r="F89" s="36"/>
      <c r="G89" s="36"/>
    </row>
    <row r="90" customFormat="false" ht="12.75" hidden="false" customHeight="true" outlineLevel="0" collapsed="false">
      <c r="A90" s="36"/>
      <c r="B90" s="36"/>
      <c r="C90" s="36"/>
      <c r="D90" s="36"/>
      <c r="E90" s="36"/>
      <c r="F90" s="36"/>
      <c r="G90" s="36"/>
    </row>
    <row r="91" customFormat="false" ht="12.75" hidden="false" customHeight="true" outlineLevel="0" collapsed="false">
      <c r="A91" s="4"/>
      <c r="B91" s="3"/>
      <c r="C91" s="3"/>
      <c r="D91" s="3"/>
      <c r="E91" s="3"/>
      <c r="F91" s="3"/>
      <c r="G91" s="3"/>
    </row>
    <row r="92" customFormat="false" ht="12.75" hidden="false" customHeight="true" outlineLevel="0" collapsed="false">
      <c r="A92" s="36" t="s">
        <v>74</v>
      </c>
      <c r="B92" s="36"/>
      <c r="C92" s="36"/>
      <c r="D92" s="36"/>
      <c r="E92" s="36"/>
      <c r="F92" s="36"/>
      <c r="G92" s="36"/>
    </row>
    <row r="93" customFormat="false" ht="12.75" hidden="false" customHeight="true" outlineLevel="0" collapsed="false">
      <c r="A93" s="27"/>
      <c r="B93" s="79"/>
      <c r="C93" s="79"/>
      <c r="D93" s="79"/>
      <c r="E93" s="79"/>
      <c r="F93" s="79"/>
      <c r="G93" s="79"/>
    </row>
    <row r="94" customFormat="false" ht="12.75" hidden="false" customHeight="true" outlineLevel="0" collapsed="false">
      <c r="A94" s="80" t="s">
        <v>75</v>
      </c>
      <c r="B94" s="80"/>
      <c r="C94" s="80"/>
      <c r="D94" s="80"/>
      <c r="E94" s="80"/>
      <c r="F94" s="80"/>
      <c r="G94" s="80"/>
    </row>
    <row r="95" customFormat="false" ht="12.75" hidden="false" customHeight="true" outlineLevel="0" collapsed="false">
      <c r="A95" s="4"/>
      <c r="B95" s="3"/>
      <c r="C95" s="3"/>
      <c r="D95" s="3"/>
      <c r="E95" s="3"/>
      <c r="F95" s="3"/>
      <c r="G95" s="3"/>
    </row>
    <row r="96" customFormat="false" ht="14.25" hidden="false" customHeight="true" outlineLevel="0" collapsed="false">
      <c r="A96" s="160" t="s">
        <v>76</v>
      </c>
      <c r="B96" s="161" t="s">
        <v>168</v>
      </c>
      <c r="C96" s="161"/>
      <c r="D96" s="161"/>
      <c r="E96" s="161"/>
      <c r="F96" s="162" t="s">
        <v>38</v>
      </c>
      <c r="G96" s="162"/>
    </row>
    <row r="97" customFormat="false" ht="14.25" hidden="false" customHeight="true" outlineLevel="0" collapsed="false">
      <c r="A97" s="163" t="s">
        <v>6</v>
      </c>
      <c r="B97" s="164" t="s">
        <v>78</v>
      </c>
      <c r="C97" s="164"/>
      <c r="D97" s="164"/>
      <c r="E97" s="164"/>
      <c r="F97" s="165"/>
      <c r="G97" s="165"/>
    </row>
    <row r="98" customFormat="false" ht="14.25" hidden="false" customHeight="true" outlineLevel="0" collapsed="false">
      <c r="A98" s="163" t="s">
        <v>8</v>
      </c>
      <c r="B98" s="164" t="s">
        <v>79</v>
      </c>
      <c r="C98" s="164"/>
      <c r="D98" s="164"/>
      <c r="E98" s="164"/>
      <c r="F98" s="165" t="n">
        <f aca="false">22*7.08</f>
        <v>155.76</v>
      </c>
      <c r="G98" s="165"/>
      <c r="H98" s="85"/>
    </row>
    <row r="99" customFormat="false" ht="14.25" hidden="false" customHeight="true" outlineLevel="0" collapsed="false">
      <c r="A99" s="163" t="s">
        <v>10</v>
      </c>
      <c r="B99" s="164" t="s">
        <v>80</v>
      </c>
      <c r="C99" s="164"/>
      <c r="D99" s="164"/>
      <c r="E99" s="164"/>
      <c r="F99" s="166" t="n">
        <v>40.2</v>
      </c>
      <c r="G99" s="166"/>
      <c r="H99" s="85"/>
    </row>
    <row r="100" customFormat="false" ht="14.25" hidden="false" customHeight="true" outlineLevel="0" collapsed="false">
      <c r="A100" s="163" t="s">
        <v>13</v>
      </c>
      <c r="B100" s="164" t="s">
        <v>81</v>
      </c>
      <c r="C100" s="164"/>
      <c r="D100" s="164"/>
      <c r="E100" s="164"/>
      <c r="F100" s="166" t="n">
        <v>100</v>
      </c>
      <c r="G100" s="166"/>
      <c r="H100" s="87"/>
    </row>
    <row r="101" customFormat="false" ht="14.25" hidden="false" customHeight="true" outlineLevel="0" collapsed="false">
      <c r="A101" s="163" t="s">
        <v>63</v>
      </c>
      <c r="B101" s="164" t="s">
        <v>82</v>
      </c>
      <c r="C101" s="164"/>
      <c r="D101" s="164"/>
      <c r="E101" s="164"/>
      <c r="F101" s="166" t="n">
        <v>10</v>
      </c>
      <c r="G101" s="166"/>
      <c r="H101" s="87"/>
    </row>
    <row r="102" customFormat="false" ht="14.25" hidden="false" customHeight="true" outlineLevel="0" collapsed="false">
      <c r="A102" s="167" t="s">
        <v>40</v>
      </c>
      <c r="B102" s="167"/>
      <c r="C102" s="167"/>
      <c r="D102" s="167"/>
      <c r="E102" s="167"/>
      <c r="F102" s="168" t="n">
        <f aca="false">F97+F98+F99+F100+F101</f>
        <v>305.96</v>
      </c>
      <c r="G102" s="168"/>
    </row>
    <row r="103" customFormat="false" ht="12.75" hidden="false" customHeight="true" outlineLevel="0" collapsed="false">
      <c r="A103" s="25"/>
      <c r="B103" s="25"/>
      <c r="C103" s="25"/>
      <c r="D103" s="25"/>
      <c r="E103" s="25"/>
      <c r="F103" s="25"/>
      <c r="G103" s="25"/>
    </row>
    <row r="104" customFormat="false" ht="12.75" hidden="false" customHeight="true" outlineLevel="0" collapsed="false">
      <c r="A104" s="36" t="s">
        <v>83</v>
      </c>
      <c r="B104" s="36"/>
      <c r="C104" s="36"/>
      <c r="D104" s="36"/>
      <c r="E104" s="36"/>
      <c r="F104" s="36"/>
      <c r="G104" s="36"/>
    </row>
    <row r="105" customFormat="false" ht="14.25" hidden="false" customHeight="true" outlineLevel="0" collapsed="false"/>
    <row r="106" customFormat="false" ht="14.25" hidden="false" customHeight="true" outlineLevel="0" collapsed="false">
      <c r="A106" s="36" t="s">
        <v>84</v>
      </c>
      <c r="B106" s="36"/>
      <c r="C106" s="36"/>
      <c r="D106" s="36"/>
      <c r="E106" s="36"/>
      <c r="F106" s="36"/>
      <c r="G106" s="36"/>
    </row>
    <row r="107" customFormat="false" ht="14.25" hidden="false" customHeight="true" outlineLevel="0" collapsed="false">
      <c r="A107" s="36"/>
      <c r="B107" s="36"/>
      <c r="C107" s="36"/>
      <c r="D107" s="36"/>
      <c r="E107" s="36"/>
      <c r="F107" s="36"/>
      <c r="G107" s="36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</row>
    <row r="109" customFormat="false" ht="14.25" hidden="false" customHeight="true" outlineLevel="0" collapsed="false">
      <c r="A109" s="39" t="s">
        <v>85</v>
      </c>
      <c r="B109" s="36"/>
      <c r="C109" s="36"/>
      <c r="D109" s="36"/>
      <c r="E109" s="36"/>
      <c r="F109" s="36"/>
      <c r="G109" s="36"/>
    </row>
    <row r="110" customFormat="false" ht="14.25" hidden="false" customHeight="true" outlineLevel="0" collapsed="false"/>
    <row r="111" customFormat="false" ht="14.25" hidden="false" customHeight="true" outlineLevel="0" collapsed="false">
      <c r="A111" s="27" t="s">
        <v>86</v>
      </c>
      <c r="B111" s="27"/>
      <c r="C111" s="27"/>
      <c r="D111" s="27"/>
      <c r="E111" s="27"/>
      <c r="F111" s="27"/>
      <c r="G111" s="27"/>
    </row>
    <row r="112" customFormat="false" ht="14.25" hidden="false" customHeight="true" outlineLevel="0" collapsed="false"/>
    <row r="113" customFormat="false" ht="14.25" hidden="false" customHeight="true" outlineLevel="0" collapsed="false">
      <c r="A113" s="71" t="n">
        <v>2</v>
      </c>
      <c r="B113" s="20" t="s">
        <v>87</v>
      </c>
      <c r="C113" s="20"/>
      <c r="D113" s="20"/>
      <c r="E113" s="20"/>
      <c r="F113" s="82" t="s">
        <v>38</v>
      </c>
      <c r="G113" s="82"/>
    </row>
    <row r="114" customFormat="false" ht="14.85" hidden="false" customHeight="true" outlineLevel="0" collapsed="false">
      <c r="A114" s="72" t="s">
        <v>45</v>
      </c>
      <c r="B114" s="32" t="s">
        <v>46</v>
      </c>
      <c r="C114" s="32"/>
      <c r="D114" s="32"/>
      <c r="E114" s="32"/>
      <c r="F114" s="86" t="n">
        <f aca="false">G63</f>
        <v>277.341336</v>
      </c>
      <c r="G114" s="86"/>
    </row>
    <row r="115" customFormat="false" ht="12.75" hidden="false" customHeight="true" outlineLevel="0" collapsed="false">
      <c r="A115" s="72" t="s">
        <v>56</v>
      </c>
      <c r="B115" s="32" t="s">
        <v>57</v>
      </c>
      <c r="C115" s="32"/>
      <c r="D115" s="32"/>
      <c r="E115" s="32"/>
      <c r="F115" s="86" t="n">
        <f aca="false">G85</f>
        <v>601.628971648</v>
      </c>
      <c r="G115" s="86"/>
    </row>
    <row r="116" customFormat="false" ht="12.75" hidden="false" customHeight="true" outlineLevel="0" collapsed="false">
      <c r="A116" s="72" t="s">
        <v>76</v>
      </c>
      <c r="B116" s="32" t="s">
        <v>88</v>
      </c>
      <c r="C116" s="32"/>
      <c r="D116" s="32"/>
      <c r="E116" s="32"/>
      <c r="F116" s="86" t="n">
        <f aca="false">F102</f>
        <v>305.96</v>
      </c>
      <c r="G116" s="86"/>
    </row>
    <row r="117" customFormat="false" ht="12.75" hidden="false" customHeight="true" outlineLevel="0" collapsed="false">
      <c r="A117" s="88" t="s">
        <v>40</v>
      </c>
      <c r="B117" s="88"/>
      <c r="C117" s="88"/>
      <c r="D117" s="88"/>
      <c r="E117" s="88"/>
      <c r="F117" s="78" t="n">
        <f aca="false">F114+F115+F116</f>
        <v>1184.930307648</v>
      </c>
      <c r="G117" s="78"/>
    </row>
    <row r="118" customFormat="false" ht="12.75" hidden="false" customHeight="true" outlineLevel="0" collapsed="false">
      <c r="A118" s="3"/>
      <c r="B118" s="3"/>
      <c r="C118" s="3"/>
      <c r="D118" s="3"/>
      <c r="E118" s="3"/>
      <c r="F118" s="3"/>
      <c r="G118" s="3"/>
    </row>
    <row r="119" customFormat="false" ht="12.75" hidden="false" customHeight="true" outlineLevel="0" collapsed="false">
      <c r="A119" s="51" t="s">
        <v>89</v>
      </c>
      <c r="B119" s="51"/>
      <c r="C119" s="51"/>
      <c r="D119" s="51"/>
      <c r="E119" s="51"/>
      <c r="F119" s="51"/>
      <c r="G119" s="51"/>
    </row>
    <row r="120" customFormat="false" ht="14.25" hidden="false" customHeight="true" outlineLevel="0" collapsed="false">
      <c r="B120" s="3"/>
      <c r="C120" s="3"/>
      <c r="D120" s="3"/>
      <c r="E120" s="3"/>
      <c r="F120" s="3"/>
      <c r="G120" s="3"/>
    </row>
    <row r="121" customFormat="false" ht="14.25" hidden="false" customHeight="true" outlineLevel="0" collapsed="false">
      <c r="A121" s="52" t="n">
        <v>3</v>
      </c>
      <c r="B121" s="53" t="s">
        <v>90</v>
      </c>
      <c r="C121" s="53"/>
      <c r="D121" s="53"/>
      <c r="E121" s="53"/>
      <c r="F121" s="53" t="s">
        <v>47</v>
      </c>
      <c r="G121" s="54" t="s">
        <v>38</v>
      </c>
    </row>
    <row r="122" customFormat="false" ht="14.25" hidden="false" customHeight="true" outlineLevel="0" collapsed="false">
      <c r="A122" s="55" t="s">
        <v>6</v>
      </c>
      <c r="B122" s="11" t="s">
        <v>91</v>
      </c>
      <c r="C122" s="11"/>
      <c r="D122" s="11"/>
      <c r="E122" s="11"/>
      <c r="F122" s="89" t="n">
        <v>0.0042</v>
      </c>
      <c r="G122" s="90" t="n">
        <f aca="false">F49*F122</f>
        <v>5.701584</v>
      </c>
    </row>
    <row r="123" customFormat="false" ht="12.75" hidden="false" customHeight="true" outlineLevel="0" collapsed="false">
      <c r="A123" s="13" t="s">
        <v>8</v>
      </c>
      <c r="B123" s="14" t="s">
        <v>92</v>
      </c>
      <c r="C123" s="14"/>
      <c r="D123" s="14"/>
      <c r="E123" s="14"/>
      <c r="F123" s="91" t="n">
        <v>0.0003</v>
      </c>
      <c r="G123" s="90" t="n">
        <f aca="false">F49*F123</f>
        <v>0.407256</v>
      </c>
    </row>
    <row r="124" customFormat="false" ht="24" hidden="false" customHeight="true" outlineLevel="0" collapsed="false">
      <c r="A124" s="13" t="s">
        <v>10</v>
      </c>
      <c r="B124" s="14" t="s">
        <v>93</v>
      </c>
      <c r="C124" s="14"/>
      <c r="D124" s="14"/>
      <c r="E124" s="14"/>
      <c r="F124" s="91" t="n">
        <v>0.05</v>
      </c>
      <c r="G124" s="90" t="n">
        <f aca="false">F49*F124</f>
        <v>67.876</v>
      </c>
    </row>
    <row r="125" customFormat="false" ht="14.25" hidden="false" customHeight="true" outlineLevel="0" collapsed="false">
      <c r="A125" s="13" t="s">
        <v>13</v>
      </c>
      <c r="B125" s="14" t="s">
        <v>94</v>
      </c>
      <c r="C125" s="14"/>
      <c r="D125" s="14"/>
      <c r="E125" s="14"/>
      <c r="F125" s="91" t="n">
        <v>0.0194</v>
      </c>
      <c r="G125" s="90" t="n">
        <f aca="false">F49*F125</f>
        <v>26.335888</v>
      </c>
    </row>
    <row r="126" customFormat="false" ht="12.75" hidden="false" customHeight="true" outlineLevel="0" collapsed="false">
      <c r="A126" s="13" t="s">
        <v>63</v>
      </c>
      <c r="B126" s="14" t="s">
        <v>169</v>
      </c>
      <c r="C126" s="14"/>
      <c r="D126" s="14"/>
      <c r="E126" s="14"/>
      <c r="F126" s="91" t="n">
        <v>0.0072</v>
      </c>
      <c r="G126" s="92" t="n">
        <f aca="false">F49*F126</f>
        <v>9.774144</v>
      </c>
      <c r="I126" s="93"/>
    </row>
    <row r="127" customFormat="false" ht="12.75" hidden="false" customHeight="true" outlineLevel="0" collapsed="false">
      <c r="A127" s="94"/>
      <c r="B127" s="95" t="s">
        <v>96</v>
      </c>
      <c r="C127" s="95"/>
      <c r="D127" s="95"/>
      <c r="E127" s="95"/>
      <c r="F127" s="96" t="n">
        <v>0.0702</v>
      </c>
      <c r="G127" s="97" t="n">
        <f aca="false">SUM(G122:G126)</f>
        <v>110.094872</v>
      </c>
    </row>
    <row r="128" customFormat="false" ht="12.75" hidden="false" customHeight="false" outlineLevel="0" collapsed="false">
      <c r="A128" s="98"/>
      <c r="B128" s="98"/>
      <c r="C128" s="98"/>
      <c r="D128" s="98"/>
      <c r="E128" s="98"/>
      <c r="F128" s="98"/>
      <c r="G128" s="98"/>
    </row>
    <row r="129" customFormat="false" ht="12.75" hidden="false" customHeight="false" outlineLevel="0" collapsed="false">
      <c r="A129" s="51" t="s">
        <v>97</v>
      </c>
      <c r="B129" s="51"/>
      <c r="C129" s="51"/>
      <c r="D129" s="51"/>
      <c r="E129" s="51"/>
      <c r="F129" s="51"/>
      <c r="G129" s="51"/>
    </row>
    <row r="130" customFormat="false" ht="12.75" hidden="false" customHeight="false" outlineLevel="0" collapsed="false">
      <c r="A130" s="98"/>
      <c r="B130" s="98"/>
      <c r="C130" s="98"/>
      <c r="D130" s="98"/>
      <c r="E130" s="98"/>
      <c r="F130" s="98"/>
      <c r="G130" s="98"/>
    </row>
    <row r="131" customFormat="false" ht="32.25" hidden="false" customHeight="true" outlineLevel="0" collapsed="false">
      <c r="A131" s="36" t="s">
        <v>98</v>
      </c>
      <c r="B131" s="36"/>
      <c r="C131" s="36"/>
      <c r="D131" s="36"/>
      <c r="E131" s="36"/>
      <c r="F131" s="36"/>
      <c r="G131" s="36"/>
    </row>
    <row r="132" customFormat="false" ht="12.75" hidden="false" customHeight="false" outlineLevel="0" collapsed="false">
      <c r="A132" s="98"/>
      <c r="B132" s="98"/>
      <c r="C132" s="98"/>
      <c r="D132" s="98"/>
      <c r="E132" s="98"/>
      <c r="F132" s="98"/>
      <c r="G132" s="98"/>
    </row>
    <row r="133" customFormat="false" ht="12.75" hidden="false" customHeight="true" outlineLevel="0" collapsed="false">
      <c r="A133" s="36" t="s">
        <v>99</v>
      </c>
      <c r="B133" s="36"/>
      <c r="C133" s="36"/>
      <c r="D133" s="36"/>
      <c r="E133" s="36"/>
      <c r="F133" s="36"/>
      <c r="G133" s="36"/>
    </row>
    <row r="134" customFormat="false" ht="12.75" hidden="false" customHeight="true" outlineLevel="0" collapsed="false">
      <c r="A134" s="27"/>
      <c r="B134" s="27"/>
      <c r="C134" s="27"/>
      <c r="D134" s="27"/>
      <c r="E134" s="27"/>
      <c r="F134" s="27"/>
      <c r="G134" s="27"/>
    </row>
    <row r="135" customFormat="false" ht="12.75" hidden="false" customHeight="true" outlineLevel="0" collapsed="false">
      <c r="A135" s="67" t="s">
        <v>100</v>
      </c>
      <c r="B135" s="67"/>
      <c r="C135" s="67"/>
      <c r="D135" s="67"/>
      <c r="E135" s="67"/>
      <c r="F135" s="67"/>
      <c r="G135" s="99" t="n">
        <f aca="false">F49+F117+G127</f>
        <v>2652.545179648</v>
      </c>
    </row>
    <row r="136" customFormat="false" ht="12.75" hidden="false" customHeight="false" outlineLevel="0" collapsed="false">
      <c r="A136" s="98"/>
      <c r="B136" s="98"/>
      <c r="C136" s="98"/>
      <c r="D136" s="98"/>
      <c r="E136" s="98"/>
      <c r="F136" s="98"/>
      <c r="G136" s="98"/>
    </row>
    <row r="137" customFormat="false" ht="12.75" hidden="false" customHeight="false" outlineLevel="0" collapsed="false">
      <c r="A137" s="51" t="s">
        <v>170</v>
      </c>
      <c r="B137" s="51"/>
      <c r="C137" s="51"/>
      <c r="D137" s="51"/>
      <c r="E137" s="51"/>
      <c r="F137" s="51"/>
      <c r="G137" s="51"/>
    </row>
    <row r="138" customFormat="false" ht="12.75" hidden="false" customHeight="false" outlineLevel="0" collapsed="false">
      <c r="A138" s="98"/>
      <c r="B138" s="98"/>
      <c r="C138" s="98"/>
      <c r="D138" s="98"/>
      <c r="E138" s="98"/>
      <c r="F138" s="98"/>
      <c r="G138" s="98"/>
    </row>
    <row r="139" customFormat="false" ht="12.75" hidden="false" customHeight="true" outlineLevel="0" collapsed="false">
      <c r="A139" s="52" t="s">
        <v>102</v>
      </c>
      <c r="B139" s="53" t="s">
        <v>103</v>
      </c>
      <c r="C139" s="53"/>
      <c r="D139" s="53"/>
      <c r="E139" s="53"/>
      <c r="F139" s="100" t="s">
        <v>47</v>
      </c>
      <c r="G139" s="54" t="s">
        <v>38</v>
      </c>
    </row>
    <row r="140" customFormat="false" ht="12.75" hidden="false" customHeight="true" outlineLevel="0" collapsed="false">
      <c r="A140" s="72" t="s">
        <v>6</v>
      </c>
      <c r="B140" s="59" t="s">
        <v>104</v>
      </c>
      <c r="C140" s="59"/>
      <c r="D140" s="59"/>
      <c r="E140" s="59"/>
      <c r="F140" s="60" t="n">
        <v>0.0166</v>
      </c>
      <c r="G140" s="58" t="n">
        <f aca="false">G135*F140</f>
        <v>44.0322499821568</v>
      </c>
    </row>
    <row r="141" customFormat="false" ht="14.25" hidden="false" customHeight="true" outlineLevel="0" collapsed="false">
      <c r="A141" s="72" t="s">
        <v>8</v>
      </c>
      <c r="B141" s="59" t="s">
        <v>105</v>
      </c>
      <c r="C141" s="59"/>
      <c r="D141" s="59"/>
      <c r="E141" s="59"/>
      <c r="F141" s="60" t="n">
        <v>0.0002</v>
      </c>
      <c r="G141" s="58" t="n">
        <f aca="false">G135*F141</f>
        <v>0.5305090359296</v>
      </c>
    </row>
    <row r="142" customFormat="false" ht="14.25" hidden="false" customHeight="true" outlineLevel="0" collapsed="false">
      <c r="A142" s="72" t="s">
        <v>10</v>
      </c>
      <c r="B142" s="59" t="s">
        <v>106</v>
      </c>
      <c r="C142" s="59"/>
      <c r="D142" s="59"/>
      <c r="E142" s="59"/>
      <c r="F142" s="60" t="n">
        <v>0.0003</v>
      </c>
      <c r="G142" s="58" t="n">
        <f aca="false">G135*F142</f>
        <v>0.7957635538944</v>
      </c>
    </row>
    <row r="143" customFormat="false" ht="12.75" hidden="false" customHeight="true" outlineLevel="0" collapsed="false">
      <c r="A143" s="72" t="s">
        <v>13</v>
      </c>
      <c r="B143" s="59" t="s">
        <v>107</v>
      </c>
      <c r="C143" s="59"/>
      <c r="D143" s="59"/>
      <c r="E143" s="59"/>
      <c r="F143" s="60" t="n">
        <v>0.0028</v>
      </c>
      <c r="G143" s="58" t="n">
        <f aca="false">G135*F143</f>
        <v>7.4271265030144</v>
      </c>
    </row>
    <row r="144" customFormat="false" ht="12.75" hidden="false" customHeight="true" outlineLevel="0" collapsed="false">
      <c r="A144" s="101" t="s">
        <v>63</v>
      </c>
      <c r="B144" s="102" t="s">
        <v>108</v>
      </c>
      <c r="C144" s="102"/>
      <c r="D144" s="102"/>
      <c r="E144" s="102"/>
      <c r="F144" s="103" t="n">
        <v>0</v>
      </c>
      <c r="G144" s="58" t="n">
        <f aca="false">G135*F144</f>
        <v>0</v>
      </c>
    </row>
    <row r="145" customFormat="false" ht="14.25" hidden="false" customHeight="true" outlineLevel="0" collapsed="false">
      <c r="A145" s="94"/>
      <c r="B145" s="95" t="s">
        <v>96</v>
      </c>
      <c r="C145" s="95"/>
      <c r="D145" s="95"/>
      <c r="E145" s="95"/>
      <c r="F145" s="104" t="n">
        <f aca="false">SUM(F140:F144)</f>
        <v>0.0199</v>
      </c>
      <c r="G145" s="97" t="n">
        <f aca="false">SUM(G140:G144)</f>
        <v>52.7856490749952</v>
      </c>
    </row>
    <row r="146" customFormat="false" ht="14.25" hidden="false" customHeight="true" outlineLevel="0" collapsed="false"/>
    <row r="147" customFormat="false" ht="14.25" hidden="false" customHeight="true" outlineLevel="0" collapsed="false">
      <c r="A147" s="36" t="s">
        <v>109</v>
      </c>
      <c r="B147" s="36"/>
      <c r="C147" s="36"/>
      <c r="D147" s="36"/>
      <c r="E147" s="36"/>
      <c r="F147" s="36"/>
      <c r="G147" s="36"/>
    </row>
    <row r="148" customFormat="false" ht="14.25" hidden="false" customHeight="true" outlineLevel="0" collapsed="false">
      <c r="A148" s="36"/>
      <c r="B148" s="36"/>
      <c r="C148" s="36"/>
      <c r="D148" s="36"/>
      <c r="E148" s="36"/>
      <c r="F148" s="36"/>
      <c r="G148" s="36"/>
    </row>
    <row r="149" customFormat="false" ht="14.25" hidden="false" customHeight="true" outlineLevel="0" collapsed="false"/>
    <row r="150" customFormat="false" ht="14.25" hidden="false" customHeight="true" outlineLevel="0" collapsed="false">
      <c r="A150" s="51" t="s">
        <v>171</v>
      </c>
      <c r="B150" s="51"/>
      <c r="C150" s="51"/>
      <c r="D150" s="51"/>
      <c r="E150" s="51"/>
      <c r="F150" s="51"/>
      <c r="G150" s="51"/>
    </row>
    <row r="151" customFormat="false" ht="14.25" hidden="false" customHeight="true" outlineLevel="0" collapsed="false">
      <c r="A151" s="98"/>
      <c r="B151" s="98"/>
      <c r="C151" s="98"/>
      <c r="D151" s="98"/>
      <c r="E151" s="98"/>
      <c r="F151" s="98"/>
      <c r="G151" s="98"/>
    </row>
    <row r="152" customFormat="false" ht="14.25" hidden="false" customHeight="true" outlineLevel="0" collapsed="false">
      <c r="A152" s="52" t="s">
        <v>111</v>
      </c>
      <c r="B152" s="53" t="s">
        <v>112</v>
      </c>
      <c r="C152" s="53"/>
      <c r="D152" s="53"/>
      <c r="E152" s="53"/>
      <c r="F152" s="100" t="s">
        <v>47</v>
      </c>
      <c r="G152" s="54" t="s">
        <v>38</v>
      </c>
    </row>
    <row r="153" customFormat="false" ht="14.25" hidden="false" customHeight="true" outlineLevel="0" collapsed="false">
      <c r="A153" s="45" t="s">
        <v>6</v>
      </c>
      <c r="B153" s="56" t="s">
        <v>113</v>
      </c>
      <c r="C153" s="56"/>
      <c r="D153" s="56"/>
      <c r="E153" s="56"/>
      <c r="F153" s="57" t="n">
        <v>0</v>
      </c>
      <c r="G153" s="105" t="n">
        <f aca="false">G135*F153</f>
        <v>0</v>
      </c>
    </row>
    <row r="154" customFormat="false" ht="14.25" hidden="false" customHeight="true" outlineLevel="0" collapsed="false">
      <c r="A154" s="61" t="s">
        <v>40</v>
      </c>
      <c r="B154" s="61"/>
      <c r="C154" s="61"/>
      <c r="D154" s="61"/>
      <c r="E154" s="61"/>
      <c r="F154" s="104"/>
      <c r="G154" s="106" t="n">
        <f aca="false">G153</f>
        <v>0</v>
      </c>
    </row>
    <row r="155" customFormat="false" ht="14.25" hidden="false" customHeight="true" outlineLevel="0" collapsed="false">
      <c r="A155" s="107"/>
      <c r="B155" s="8"/>
      <c r="C155" s="8"/>
      <c r="D155" s="8"/>
      <c r="E155" s="8"/>
      <c r="F155" s="108"/>
      <c r="G155" s="109"/>
    </row>
    <row r="156" customFormat="false" ht="14.25" hidden="false" customHeight="true" outlineLevel="0" collapsed="false">
      <c r="A156" s="36" t="s">
        <v>114</v>
      </c>
      <c r="B156" s="36"/>
      <c r="C156" s="36"/>
      <c r="D156" s="36"/>
      <c r="E156" s="36"/>
      <c r="F156" s="36"/>
      <c r="G156" s="36"/>
    </row>
    <row r="157" customFormat="false" ht="14.25" hidden="false" customHeight="true" outlineLevel="0" collapsed="false">
      <c r="A157" s="36"/>
      <c r="B157" s="36"/>
      <c r="C157" s="36"/>
      <c r="D157" s="36"/>
      <c r="E157" s="36"/>
      <c r="F157" s="36"/>
      <c r="G157" s="36"/>
    </row>
    <row r="158" customFormat="false" ht="14.25" hidden="false" customHeight="true" outlineLevel="0" collapsed="false">
      <c r="A158" s="107"/>
      <c r="B158" s="8"/>
      <c r="C158" s="8"/>
      <c r="D158" s="8"/>
      <c r="E158" s="8"/>
      <c r="F158" s="108"/>
      <c r="G158" s="109"/>
    </row>
    <row r="159" customFormat="false" ht="14.25" hidden="false" customHeight="true" outlineLevel="0" collapsed="false">
      <c r="A159" s="27" t="s">
        <v>115</v>
      </c>
      <c r="B159" s="27"/>
      <c r="C159" s="27"/>
      <c r="D159" s="27"/>
      <c r="E159" s="27"/>
      <c r="F159" s="27"/>
      <c r="G159" s="27"/>
    </row>
    <row r="160" customFormat="false" ht="14.25" hidden="false" customHeight="true" outlineLevel="0" collapsed="false">
      <c r="A160" s="110"/>
      <c r="B160" s="110"/>
      <c r="C160" s="110"/>
      <c r="D160" s="110"/>
      <c r="E160" s="110"/>
      <c r="F160" s="110"/>
      <c r="G160" s="110"/>
    </row>
    <row r="161" customFormat="false" ht="14.25" hidden="false" customHeight="true" outlineLevel="0" collapsed="false">
      <c r="A161" s="52" t="n">
        <v>4</v>
      </c>
      <c r="C161" s="53"/>
      <c r="D161" s="53"/>
      <c r="E161" s="53"/>
      <c r="F161" s="43" t="s">
        <v>47</v>
      </c>
      <c r="G161" s="54" t="s">
        <v>38</v>
      </c>
    </row>
    <row r="162" customFormat="false" ht="14.25" hidden="false" customHeight="true" outlineLevel="0" collapsed="false">
      <c r="A162" s="45" t="s">
        <v>102</v>
      </c>
      <c r="B162" s="59" t="s">
        <v>103</v>
      </c>
      <c r="C162" s="59"/>
      <c r="D162" s="59"/>
      <c r="E162" s="59"/>
      <c r="F162" s="57"/>
      <c r="G162" s="86" t="n">
        <f aca="false">G145</f>
        <v>52.7856490749952</v>
      </c>
    </row>
    <row r="163" customFormat="false" ht="14.25" hidden="false" customHeight="true" outlineLevel="0" collapsed="false">
      <c r="A163" s="72" t="s">
        <v>111</v>
      </c>
      <c r="B163" s="59" t="s">
        <v>112</v>
      </c>
      <c r="C163" s="59"/>
      <c r="D163" s="59"/>
      <c r="E163" s="59"/>
      <c r="F163" s="60"/>
      <c r="G163" s="86" t="n">
        <f aca="false">G154</f>
        <v>0</v>
      </c>
    </row>
    <row r="164" customFormat="false" ht="12.75" hidden="false" customHeight="true" outlineLevel="0" collapsed="false">
      <c r="A164" s="94"/>
      <c r="B164" s="95" t="s">
        <v>96</v>
      </c>
      <c r="C164" s="95"/>
      <c r="D164" s="95"/>
      <c r="E164" s="95"/>
      <c r="F164" s="104"/>
      <c r="G164" s="97" t="n">
        <f aca="false">G162+G163</f>
        <v>52.7856490749952</v>
      </c>
    </row>
    <row r="165" customFormat="false" ht="12.75" hidden="false" customHeight="true" outlineLevel="0" collapsed="false"/>
    <row r="166" customFormat="false" ht="12.75" hidden="false" customHeight="true" outlineLevel="0" collapsed="false">
      <c r="A166" s="51" t="s">
        <v>117</v>
      </c>
      <c r="B166" s="51"/>
      <c r="C166" s="51"/>
      <c r="D166" s="51"/>
      <c r="E166" s="51"/>
      <c r="F166" s="51"/>
      <c r="G166" s="51"/>
    </row>
    <row r="167" customFormat="false" ht="12.75" hidden="false" customHeight="true" outlineLevel="0" collapsed="false"/>
    <row r="168" customFormat="false" ht="12.75" hidden="false" customHeight="true" outlineLevel="0" collapsed="false">
      <c r="A168" s="20" t="n">
        <v>5</v>
      </c>
      <c r="B168" s="21" t="s">
        <v>118</v>
      </c>
      <c r="C168" s="21"/>
      <c r="D168" s="21"/>
      <c r="E168" s="21"/>
      <c r="F168" s="22" t="s">
        <v>38</v>
      </c>
      <c r="G168" s="22"/>
    </row>
    <row r="169" customFormat="false" ht="12.75" hidden="false" customHeight="true" outlineLevel="0" collapsed="false">
      <c r="A169" s="13" t="s">
        <v>6</v>
      </c>
      <c r="B169" s="14" t="s">
        <v>119</v>
      </c>
      <c r="C169" s="14"/>
      <c r="D169" s="14"/>
      <c r="E169" s="14"/>
      <c r="F169" s="92" t="n">
        <v>26.37</v>
      </c>
      <c r="G169" s="92"/>
    </row>
    <row r="170" customFormat="false" ht="12.75" hidden="false" customHeight="true" outlineLevel="0" collapsed="false">
      <c r="A170" s="13" t="s">
        <v>8</v>
      </c>
      <c r="B170" s="14" t="s">
        <v>120</v>
      </c>
      <c r="C170" s="14"/>
      <c r="D170" s="14"/>
      <c r="E170" s="14"/>
      <c r="F170" s="92" t="n">
        <v>176.063333333333</v>
      </c>
      <c r="G170" s="92"/>
    </row>
    <row r="171" customFormat="false" ht="12.75" hidden="false" customHeight="true" outlineLevel="0" collapsed="false">
      <c r="A171" s="13" t="s">
        <v>10</v>
      </c>
      <c r="B171" s="113" t="s">
        <v>121</v>
      </c>
      <c r="C171" s="113"/>
      <c r="D171" s="113"/>
      <c r="E171" s="113"/>
      <c r="F171" s="92" t="n">
        <v>4.7</v>
      </c>
      <c r="G171" s="92"/>
    </row>
    <row r="172" customFormat="false" ht="12.75" hidden="false" customHeight="true" outlineLevel="0" collapsed="false">
      <c r="A172" s="13" t="s">
        <v>13</v>
      </c>
      <c r="B172" s="113" t="s">
        <v>122</v>
      </c>
      <c r="C172" s="113"/>
      <c r="D172" s="113"/>
      <c r="E172" s="113"/>
      <c r="F172" s="92" t="n">
        <v>22.73</v>
      </c>
      <c r="G172" s="92"/>
    </row>
    <row r="173" customFormat="false" ht="12.75" hidden="false" customHeight="true" outlineLevel="0" collapsed="false">
      <c r="A173" s="114"/>
      <c r="B173" s="115" t="s">
        <v>40</v>
      </c>
      <c r="C173" s="115"/>
      <c r="D173" s="115"/>
      <c r="E173" s="115"/>
      <c r="F173" s="116" t="n">
        <f aca="false">SUM(F169:F172)</f>
        <v>229.863333333333</v>
      </c>
      <c r="G173" s="116" t="n">
        <f aca="false">SUM(G169:G172)</f>
        <v>0</v>
      </c>
    </row>
    <row r="174" customFormat="false" ht="12.75" hidden="false" customHeight="true" outlineLevel="0" collapsed="false"/>
    <row r="175" customFormat="false" ht="12.75" hidden="false" customHeight="true" outlineLevel="0" collapsed="false">
      <c r="A175" s="36" t="s">
        <v>123</v>
      </c>
      <c r="B175" s="36"/>
      <c r="C175" s="36"/>
      <c r="D175" s="36"/>
      <c r="E175" s="36"/>
      <c r="F175" s="36"/>
      <c r="G175" s="36"/>
    </row>
    <row r="176" customFormat="false" ht="12.75" hidden="false" customHeight="true" outlineLevel="0" collapsed="false">
      <c r="A176" s="117"/>
    </row>
    <row r="177" customFormat="false" ht="12.75" hidden="false" customHeight="true" outlineLevel="0" collapsed="false">
      <c r="A177" s="169" t="s">
        <v>124</v>
      </c>
      <c r="B177" s="169"/>
      <c r="C177" s="169"/>
      <c r="D177" s="169"/>
      <c r="E177" s="169"/>
      <c r="F177" s="169"/>
      <c r="G177" s="169"/>
    </row>
    <row r="178" customFormat="false" ht="12.75" hidden="false" customHeight="true" outlineLevel="0" collapsed="false">
      <c r="A178" s="119"/>
      <c r="B178" s="119"/>
      <c r="C178" s="119"/>
      <c r="D178" s="119"/>
      <c r="E178" s="119"/>
      <c r="F178" s="119"/>
      <c r="G178" s="119"/>
    </row>
    <row r="179" customFormat="false" ht="12.75" hidden="false" customHeight="true" outlineLevel="0" collapsed="false">
      <c r="A179" s="27" t="s">
        <v>125</v>
      </c>
      <c r="B179" s="27"/>
      <c r="C179" s="27"/>
      <c r="D179" s="27"/>
      <c r="E179" s="27"/>
      <c r="F179" s="27"/>
      <c r="G179" s="120" t="n">
        <f aca="false">F201</f>
        <v>2935.19416205633</v>
      </c>
    </row>
    <row r="180" customFormat="false" ht="12.75" hidden="false" customHeight="false" outlineLevel="0" collapsed="false">
      <c r="B180" s="5"/>
      <c r="C180" s="5"/>
      <c r="D180" s="5"/>
      <c r="E180" s="5"/>
      <c r="F180" s="5"/>
      <c r="G180" s="120" t="n">
        <f aca="false">G179+G182</f>
        <v>3023.24998691802</v>
      </c>
    </row>
    <row r="181" customFormat="false" ht="12.75" hidden="false" customHeight="true" outlineLevel="0" collapsed="false">
      <c r="A181" s="121" t="n">
        <v>6</v>
      </c>
      <c r="B181" s="122" t="s">
        <v>126</v>
      </c>
      <c r="C181" s="122"/>
      <c r="D181" s="122"/>
      <c r="E181" s="122"/>
      <c r="F181" s="122" t="s">
        <v>47</v>
      </c>
      <c r="G181" s="123" t="s">
        <v>38</v>
      </c>
    </row>
    <row r="182" customFormat="false" ht="12.75" hidden="false" customHeight="true" outlineLevel="0" collapsed="false">
      <c r="A182" s="124" t="s">
        <v>6</v>
      </c>
      <c r="B182" s="125" t="s">
        <v>127</v>
      </c>
      <c r="C182" s="125"/>
      <c r="D182" s="125"/>
      <c r="E182" s="125"/>
      <c r="F182" s="126" t="n">
        <v>0.03</v>
      </c>
      <c r="G182" s="127" t="n">
        <f aca="false">G179*F182</f>
        <v>88.0558248616898</v>
      </c>
      <c r="H182" s="128"/>
    </row>
    <row r="183" customFormat="false" ht="12.75" hidden="false" customHeight="true" outlineLevel="0" collapsed="false">
      <c r="A183" s="129" t="s">
        <v>8</v>
      </c>
      <c r="B183" s="130" t="s">
        <v>128</v>
      </c>
      <c r="C183" s="130"/>
      <c r="D183" s="130"/>
      <c r="E183" s="130"/>
      <c r="F183" s="131" t="n">
        <v>0.0679</v>
      </c>
      <c r="G183" s="132" t="n">
        <f aca="false">G180*F183</f>
        <v>205.278674111733</v>
      </c>
      <c r="H183" s="133" t="n">
        <f aca="false">G180+G183</f>
        <v>3228.52866102975</v>
      </c>
      <c r="I183" s="134"/>
    </row>
    <row r="184" customFormat="false" ht="14.25" hidden="false" customHeight="true" outlineLevel="0" collapsed="false">
      <c r="A184" s="129" t="s">
        <v>10</v>
      </c>
      <c r="B184" s="130" t="s">
        <v>129</v>
      </c>
      <c r="C184" s="130"/>
      <c r="D184" s="130"/>
      <c r="E184" s="130"/>
      <c r="F184" s="131"/>
      <c r="G184" s="132"/>
      <c r="I184" s="134"/>
    </row>
    <row r="185" customFormat="false" ht="12.75" hidden="false" customHeight="true" outlineLevel="0" collapsed="false">
      <c r="A185" s="129"/>
      <c r="B185" s="135" t="s">
        <v>130</v>
      </c>
      <c r="C185" s="135"/>
      <c r="D185" s="135"/>
      <c r="E185" s="135"/>
      <c r="F185" s="131" t="n">
        <v>0.076</v>
      </c>
      <c r="G185" s="132" t="n">
        <f aca="false">H183/0.8575*F185</f>
        <v>286.143648091266</v>
      </c>
      <c r="H185" s="128"/>
    </row>
    <row r="186" customFormat="false" ht="14.25" hidden="false" customHeight="true" outlineLevel="0" collapsed="false">
      <c r="A186" s="129"/>
      <c r="B186" s="135" t="s">
        <v>131</v>
      </c>
      <c r="C186" s="135"/>
      <c r="D186" s="135"/>
      <c r="E186" s="135"/>
      <c r="F186" s="131" t="n">
        <v>0.0165</v>
      </c>
      <c r="G186" s="132" t="n">
        <f aca="false">H183/0.8575*F186</f>
        <v>62.1232920198145</v>
      </c>
    </row>
    <row r="187" customFormat="false" ht="14.25" hidden="false" customHeight="true" outlineLevel="0" collapsed="false">
      <c r="A187" s="129"/>
      <c r="B187" s="130" t="s">
        <v>132</v>
      </c>
      <c r="C187" s="130"/>
      <c r="D187" s="130"/>
      <c r="E187" s="130"/>
      <c r="F187" s="131" t="n">
        <v>0.05</v>
      </c>
      <c r="G187" s="132" t="n">
        <f aca="false">H183/0.8575*F187</f>
        <v>188.252400060044</v>
      </c>
    </row>
    <row r="188" customFormat="false" ht="14.25" hidden="false" customHeight="true" outlineLevel="0" collapsed="false">
      <c r="A188" s="136"/>
      <c r="B188" s="137" t="s">
        <v>40</v>
      </c>
      <c r="C188" s="137"/>
      <c r="D188" s="137"/>
      <c r="E188" s="137"/>
      <c r="F188" s="138"/>
      <c r="G188" s="139" t="n">
        <f aca="false">G182+G183+G185+G186+G187</f>
        <v>829.853839144548</v>
      </c>
    </row>
    <row r="189" customFormat="false" ht="14.25" hidden="false" customHeight="true" outlineLevel="0" collapsed="false"/>
    <row r="190" customFormat="false" ht="14.25" hidden="false" customHeight="true" outlineLevel="0" collapsed="false">
      <c r="A190" s="30" t="s">
        <v>133</v>
      </c>
      <c r="B190" s="30"/>
      <c r="C190" s="30"/>
      <c r="D190" s="30"/>
      <c r="E190" s="30"/>
      <c r="F190" s="30"/>
      <c r="G190" s="30"/>
    </row>
    <row r="191" customFormat="false" ht="14.25" hidden="false" customHeight="true" outlineLevel="0" collapsed="false">
      <c r="A191" s="30" t="s">
        <v>134</v>
      </c>
      <c r="B191" s="30"/>
      <c r="C191" s="30"/>
      <c r="D191" s="30"/>
      <c r="E191" s="30"/>
      <c r="F191" s="30"/>
      <c r="G191" s="30"/>
    </row>
    <row r="192" customFormat="false" ht="14.25" hidden="false" customHeight="true" outlineLevel="0" collapsed="false">
      <c r="A192" s="30"/>
      <c r="B192" s="5"/>
      <c r="C192" s="5"/>
      <c r="D192" s="5"/>
      <c r="E192" s="5"/>
      <c r="F192" s="5"/>
      <c r="G192" s="5"/>
    </row>
    <row r="193" customFormat="false" ht="14.25" hidden="false" customHeight="true" outlineLevel="0" collapsed="false">
      <c r="A193" s="27" t="s">
        <v>135</v>
      </c>
      <c r="B193" s="27"/>
      <c r="C193" s="27"/>
      <c r="D193" s="27"/>
      <c r="E193" s="27"/>
      <c r="F193" s="27"/>
      <c r="G193" s="27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</row>
    <row r="195" customFormat="false" ht="12.75" hidden="false" customHeight="true" outlineLevel="0" collapsed="false">
      <c r="A195" s="140"/>
      <c r="B195" s="43" t="s">
        <v>136</v>
      </c>
      <c r="C195" s="43"/>
      <c r="D195" s="43"/>
      <c r="E195" s="43"/>
      <c r="F195" s="44" t="s">
        <v>137</v>
      </c>
      <c r="G195" s="44"/>
    </row>
    <row r="196" customFormat="false" ht="14.25" hidden="false" customHeight="true" outlineLevel="0" collapsed="false">
      <c r="A196" s="55" t="s">
        <v>6</v>
      </c>
      <c r="B196" s="11" t="s">
        <v>138</v>
      </c>
      <c r="C196" s="11"/>
      <c r="D196" s="11"/>
      <c r="E196" s="11"/>
      <c r="F196" s="90" t="n">
        <f aca="false">F49</f>
        <v>1357.52</v>
      </c>
      <c r="G196" s="90"/>
    </row>
    <row r="197" customFormat="false" ht="14.25" hidden="false" customHeight="true" outlineLevel="0" collapsed="false">
      <c r="A197" s="13" t="s">
        <v>8</v>
      </c>
      <c r="B197" s="14" t="s">
        <v>139</v>
      </c>
      <c r="C197" s="14"/>
      <c r="D197" s="14"/>
      <c r="E197" s="14"/>
      <c r="F197" s="92" t="n">
        <f aca="false">F117</f>
        <v>1184.930307648</v>
      </c>
      <c r="G197" s="92"/>
      <c r="K197" s="141"/>
      <c r="L197" s="141"/>
    </row>
    <row r="198" customFormat="false" ht="12.75" hidden="false" customHeight="true" outlineLevel="0" collapsed="false">
      <c r="A198" s="13" t="s">
        <v>10</v>
      </c>
      <c r="B198" s="14" t="s">
        <v>140</v>
      </c>
      <c r="C198" s="14"/>
      <c r="D198" s="14"/>
      <c r="E198" s="14"/>
      <c r="F198" s="92" t="n">
        <f aca="false">G127</f>
        <v>110.094872</v>
      </c>
      <c r="G198" s="92"/>
    </row>
    <row r="199" customFormat="false" ht="14.25" hidden="false" customHeight="true" outlineLevel="0" collapsed="false">
      <c r="A199" s="13" t="s">
        <v>13</v>
      </c>
      <c r="B199" s="14" t="s">
        <v>141</v>
      </c>
      <c r="C199" s="14"/>
      <c r="D199" s="14"/>
      <c r="E199" s="14"/>
      <c r="F199" s="92" t="n">
        <f aca="false">G164</f>
        <v>52.7856490749952</v>
      </c>
      <c r="G199" s="92"/>
    </row>
    <row r="200" customFormat="false" ht="14.25" hidden="false" customHeight="true" outlineLevel="0" collapsed="false">
      <c r="A200" s="13" t="s">
        <v>63</v>
      </c>
      <c r="B200" s="34" t="s">
        <v>142</v>
      </c>
      <c r="C200" s="34"/>
      <c r="D200" s="34"/>
      <c r="E200" s="34"/>
      <c r="F200" s="142" t="n">
        <f aca="false">F173</f>
        <v>229.863333333333</v>
      </c>
      <c r="G200" s="142"/>
      <c r="J200" s="143"/>
    </row>
    <row r="201" customFormat="false" ht="14.25" hidden="false" customHeight="true" outlineLevel="0" collapsed="false">
      <c r="A201" s="13" t="s">
        <v>143</v>
      </c>
      <c r="B201" s="13"/>
      <c r="C201" s="13"/>
      <c r="D201" s="13"/>
      <c r="E201" s="13"/>
      <c r="F201" s="144" t="n">
        <f aca="false">F196+F197+F198+F199+F200</f>
        <v>2935.19416205633</v>
      </c>
      <c r="G201" s="144"/>
    </row>
    <row r="202" customFormat="false" ht="14.25" hidden="false" customHeight="true" outlineLevel="0" collapsed="false">
      <c r="A202" s="13" t="s">
        <v>65</v>
      </c>
      <c r="B202" s="14" t="s">
        <v>144</v>
      </c>
      <c r="C202" s="14"/>
      <c r="D202" s="14"/>
      <c r="E202" s="14"/>
      <c r="F202" s="145" t="n">
        <f aca="false">G188</f>
        <v>829.853839144548</v>
      </c>
      <c r="G202" s="145"/>
    </row>
    <row r="203" customFormat="false" ht="14.25" hidden="false" customHeight="true" outlineLevel="0" collapsed="false">
      <c r="A203" s="42" t="s">
        <v>145</v>
      </c>
      <c r="B203" s="42"/>
      <c r="C203" s="42"/>
      <c r="D203" s="42"/>
      <c r="E203" s="42"/>
      <c r="F203" s="146" t="n">
        <f aca="false">F201+F202</f>
        <v>3765.04800120088</v>
      </c>
      <c r="G203" s="146"/>
    </row>
    <row r="204" customFormat="false" ht="14.25" hidden="false" customHeight="true" outlineLevel="0" collapsed="false">
      <c r="A204" s="147"/>
      <c r="B204" s="147"/>
      <c r="C204" s="147"/>
      <c r="D204" s="147"/>
      <c r="E204" s="147"/>
      <c r="F204" s="147"/>
      <c r="G204" s="147"/>
      <c r="K204" s="143"/>
    </row>
    <row r="205" customFormat="false" ht="12.75" hidden="false" customHeight="true" outlineLevel="0" collapsed="false">
      <c r="A205" s="27" t="s">
        <v>146</v>
      </c>
      <c r="B205" s="27"/>
      <c r="C205" s="27"/>
      <c r="D205" s="27"/>
      <c r="E205" s="27"/>
      <c r="F205" s="27"/>
      <c r="G205" s="27"/>
    </row>
    <row r="206" customFormat="false" ht="14.25" hidden="false" customHeight="true" outlineLevel="0" collapsed="false"/>
    <row r="207" customFormat="false" ht="35.25" hidden="false" customHeight="true" outlineLevel="0" collapsed="false">
      <c r="A207" s="20" t="s">
        <v>147</v>
      </c>
      <c r="B207" s="20"/>
      <c r="C207" s="21" t="s">
        <v>148</v>
      </c>
      <c r="D207" s="21" t="s">
        <v>149</v>
      </c>
      <c r="E207" s="21" t="s">
        <v>150</v>
      </c>
      <c r="F207" s="21" t="s">
        <v>151</v>
      </c>
      <c r="G207" s="22" t="s">
        <v>152</v>
      </c>
    </row>
    <row r="208" customFormat="false" ht="25.5" hidden="false" customHeight="false" outlineLevel="0" collapsed="false">
      <c r="A208" s="13" t="s">
        <v>153</v>
      </c>
      <c r="B208" s="14" t="s">
        <v>154</v>
      </c>
      <c r="C208" s="148" t="n">
        <f aca="false">F203</f>
        <v>3765.04800120088</v>
      </c>
      <c r="D208" s="149" t="n">
        <v>3</v>
      </c>
      <c r="E208" s="148" t="n">
        <f aca="false">C208*D208</f>
        <v>11295.1440036026</v>
      </c>
      <c r="F208" s="150" t="n">
        <v>1</v>
      </c>
      <c r="G208" s="33" t="n">
        <f aca="false">E208*F208</f>
        <v>11295.1440036026</v>
      </c>
      <c r="K208" s="143"/>
    </row>
    <row r="209" customFormat="false" ht="14.25" hidden="false" customHeight="true" outlineLevel="0" collapsed="false">
      <c r="A209" s="88" t="s">
        <v>155</v>
      </c>
      <c r="B209" s="88"/>
      <c r="C209" s="88"/>
      <c r="D209" s="88"/>
      <c r="E209" s="88"/>
      <c r="F209" s="88"/>
      <c r="G209" s="151" t="n">
        <f aca="false">G208</f>
        <v>11295.1440036026</v>
      </c>
      <c r="K209" s="143"/>
    </row>
    <row r="211" customFormat="false" ht="15" hidden="false" customHeight="false" outlineLevel="0" collapsed="false">
      <c r="A211" s="80" t="s">
        <v>156</v>
      </c>
      <c r="B211" s="80"/>
      <c r="C211" s="80"/>
      <c r="D211" s="80"/>
      <c r="E211" s="80"/>
      <c r="F211" s="80"/>
      <c r="G211" s="80"/>
    </row>
    <row r="212" customFormat="false" ht="14.25" hidden="false" customHeight="true" outlineLevel="0" collapsed="false"/>
    <row r="213" customFormat="false" ht="12.75" hidden="false" customHeight="true" outlineLevel="0" collapsed="false">
      <c r="A213" s="140"/>
      <c r="B213" s="43" t="s">
        <v>157</v>
      </c>
      <c r="C213" s="43"/>
      <c r="D213" s="43"/>
      <c r="E213" s="43"/>
      <c r="F213" s="43" t="s">
        <v>137</v>
      </c>
      <c r="G213" s="43"/>
    </row>
    <row r="214" customFormat="false" ht="12.75" hidden="false" customHeight="true" outlineLevel="0" collapsed="false">
      <c r="A214" s="140"/>
      <c r="B214" s="43" t="s">
        <v>158</v>
      </c>
      <c r="C214" s="43"/>
      <c r="D214" s="43"/>
      <c r="E214" s="43"/>
      <c r="F214" s="44" t="s">
        <v>159</v>
      </c>
      <c r="G214" s="44"/>
    </row>
    <row r="215" customFormat="false" ht="12.75" hidden="false" customHeight="true" outlineLevel="0" collapsed="false">
      <c r="A215" s="55" t="s">
        <v>6</v>
      </c>
      <c r="B215" s="152" t="s">
        <v>160</v>
      </c>
      <c r="C215" s="152"/>
      <c r="D215" s="152"/>
      <c r="E215" s="152"/>
      <c r="F215" s="170" t="n">
        <f aca="false">C208</f>
        <v>3765.04800120088</v>
      </c>
      <c r="G215" s="170"/>
    </row>
    <row r="216" customFormat="false" ht="14.25" hidden="false" customHeight="false" outlineLevel="0" collapsed="false">
      <c r="A216" s="13" t="s">
        <v>8</v>
      </c>
      <c r="B216" s="152" t="s">
        <v>161</v>
      </c>
      <c r="C216" s="152"/>
      <c r="D216" s="152"/>
      <c r="E216" s="152"/>
      <c r="F216" s="144" t="n">
        <f aca="false">G209</f>
        <v>11295.1440036026</v>
      </c>
      <c r="G216" s="144"/>
    </row>
    <row r="217" customFormat="false" ht="24.75" hidden="false" customHeight="true" outlineLevel="0" collapsed="false">
      <c r="A217" s="13" t="s">
        <v>10</v>
      </c>
      <c r="B217" s="155" t="s">
        <v>162</v>
      </c>
      <c r="C217" s="155"/>
      <c r="D217" s="155"/>
      <c r="E217" s="155"/>
      <c r="F217" s="144" t="n">
        <f aca="false">F216*12</f>
        <v>135541.728043232</v>
      </c>
      <c r="G217" s="144"/>
    </row>
    <row r="219" customFormat="false" ht="14.25" hidden="false" customHeight="true" outlineLevel="0" collapsed="false">
      <c r="A219" s="156" t="s">
        <v>163</v>
      </c>
      <c r="B219" s="156"/>
      <c r="C219" s="156"/>
      <c r="D219" s="156"/>
      <c r="E219" s="156"/>
      <c r="F219" s="156"/>
      <c r="G219" s="156"/>
    </row>
    <row r="220" customFormat="false" ht="30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2.75" hidden="false" customHeight="true" outlineLevel="0" collapsed="false"/>
    <row r="227" customFormat="false" ht="67.5" hidden="false" customHeight="true" outlineLevel="0" collapsed="false"/>
    <row r="228" customFormat="false" ht="36" hidden="false" customHeight="true" outlineLevel="0" collapsed="false"/>
    <row r="229" customFormat="false" ht="30" hidden="false" customHeight="true" outlineLevel="0" collapsed="false"/>
    <row r="230" customFormat="false" ht="13.5" hidden="false" customHeight="true" outlineLevel="0" collapsed="false"/>
  </sheetData>
  <mergeCells count="196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B48:E48"/>
    <mergeCell ref="F48:G48"/>
    <mergeCell ref="A49:E49"/>
    <mergeCell ref="F49:G49"/>
    <mergeCell ref="A51:G52"/>
    <mergeCell ref="A53:G55"/>
    <mergeCell ref="A56:G56"/>
    <mergeCell ref="A58:G58"/>
    <mergeCell ref="A59:G59"/>
    <mergeCell ref="B60:E60"/>
    <mergeCell ref="B61:E61"/>
    <mergeCell ref="B62:E62"/>
    <mergeCell ref="A63:E63"/>
    <mergeCell ref="B64:E64"/>
    <mergeCell ref="A65:G67"/>
    <mergeCell ref="A68:G69"/>
    <mergeCell ref="A71:K72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89:G90"/>
    <mergeCell ref="A92:G92"/>
    <mergeCell ref="A94:G94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A102:E102"/>
    <mergeCell ref="F102:G102"/>
    <mergeCell ref="A103:G103"/>
    <mergeCell ref="A104:G104"/>
    <mergeCell ref="A106:G107"/>
    <mergeCell ref="A111:G111"/>
    <mergeCell ref="B113:E113"/>
    <mergeCell ref="F113:G113"/>
    <mergeCell ref="B114:E114"/>
    <mergeCell ref="F114:G114"/>
    <mergeCell ref="B115:E115"/>
    <mergeCell ref="F115:G115"/>
    <mergeCell ref="B116:E116"/>
    <mergeCell ref="F116:G116"/>
    <mergeCell ref="A117:E117"/>
    <mergeCell ref="F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9:G129"/>
    <mergeCell ref="A131:G131"/>
    <mergeCell ref="A133:G133"/>
    <mergeCell ref="A135:F135"/>
    <mergeCell ref="A137:G137"/>
    <mergeCell ref="B139:E139"/>
    <mergeCell ref="B140:E140"/>
    <mergeCell ref="B141:E141"/>
    <mergeCell ref="B142:E142"/>
    <mergeCell ref="B143:E143"/>
    <mergeCell ref="B144:E144"/>
    <mergeCell ref="B145:E145"/>
    <mergeCell ref="A147:G148"/>
    <mergeCell ref="A150:G150"/>
    <mergeCell ref="B152:E152"/>
    <mergeCell ref="B153:E153"/>
    <mergeCell ref="A154:E154"/>
    <mergeCell ref="A156:G157"/>
    <mergeCell ref="A159:G159"/>
    <mergeCell ref="A160:G160"/>
    <mergeCell ref="B162:E162"/>
    <mergeCell ref="B163:E163"/>
    <mergeCell ref="B164:E164"/>
    <mergeCell ref="A166:G166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A175:G175"/>
    <mergeCell ref="A177:G177"/>
    <mergeCell ref="A179:F179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A190:G190"/>
    <mergeCell ref="A191:G191"/>
    <mergeCell ref="A193:G193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B200:E200"/>
    <mergeCell ref="F200:G200"/>
    <mergeCell ref="A201:E201"/>
    <mergeCell ref="F201:G201"/>
    <mergeCell ref="B202:E202"/>
    <mergeCell ref="F202:G202"/>
    <mergeCell ref="A203:E203"/>
    <mergeCell ref="F203:G203"/>
    <mergeCell ref="A205:G205"/>
    <mergeCell ref="A207:B207"/>
    <mergeCell ref="A209:F209"/>
    <mergeCell ref="A211:G211"/>
    <mergeCell ref="B213:G213"/>
    <mergeCell ref="B214:E214"/>
    <mergeCell ref="F214:G214"/>
    <mergeCell ref="B215:E215"/>
    <mergeCell ref="F215:G215"/>
    <mergeCell ref="B216:E216"/>
    <mergeCell ref="F216:G216"/>
    <mergeCell ref="B217:E217"/>
    <mergeCell ref="F217:G217"/>
    <mergeCell ref="A219:G2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2018-11-05T18:28:23Z</dcterms:created>
  <dc:creator>Lucio Carvalho</dc:creator>
  <dc:description/>
  <dc:language>pt-BR</dc:language>
  <cp:lastModifiedBy>Lucio Carvalho</cp:lastModifiedBy>
  <dcterms:modified xsi:type="dcterms:W3CDTF">2018-11-06T17:47:06Z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